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275" windowHeight="7710"/>
  </bookViews>
  <sheets>
    <sheet name="ejercicio 2" sheetId="1" r:id="rId1"/>
  </sheets>
  <calcPr calcId="145621"/>
</workbook>
</file>

<file path=xl/calcChain.xml><?xml version="1.0" encoding="utf-8"?>
<calcChain xmlns="http://schemas.openxmlformats.org/spreadsheetml/2006/main">
  <c r="B84" i="1" l="1"/>
  <c r="B68" i="1"/>
  <c r="B67" i="1"/>
  <c r="B66" i="1"/>
  <c r="B65" i="1"/>
  <c r="B57" i="1"/>
  <c r="C65" i="1" s="1"/>
  <c r="D65" i="1" s="1"/>
  <c r="B55" i="1"/>
  <c r="C56" i="1" s="1"/>
  <c r="B54" i="1"/>
  <c r="C54" i="1" s="1"/>
  <c r="B46" i="1"/>
  <c r="B38" i="1"/>
  <c r="C75" i="1" l="1"/>
  <c r="C57" i="1"/>
  <c r="C66" i="1" s="1"/>
  <c r="D66" i="1" s="1"/>
  <c r="D54" i="1"/>
  <c r="D56" i="1"/>
  <c r="C74" i="1"/>
  <c r="D57" i="1" l="1"/>
  <c r="C67" i="1" s="1"/>
  <c r="D67" i="1" s="1"/>
  <c r="D68" i="1" s="1"/>
  <c r="G68" i="1" l="1"/>
  <c r="I68" i="1" s="1"/>
  <c r="I70" i="1" s="1"/>
  <c r="C72" i="1"/>
  <c r="C76" i="1"/>
  <c r="C73" i="1" s="1"/>
  <c r="C77" i="1" l="1"/>
  <c r="E77" i="1" l="1"/>
  <c r="B83" i="1"/>
  <c r="B85" i="1" s="1"/>
</calcChain>
</file>

<file path=xl/sharedStrings.xml><?xml version="1.0" encoding="utf-8"?>
<sst xmlns="http://schemas.openxmlformats.org/spreadsheetml/2006/main" count="64" uniqueCount="59">
  <si>
    <t>EJERCICIO DE UN COSTO POR PROCESO.</t>
  </si>
  <si>
    <t>La Empresa industrial “Colombiana de lapices S.A.S ” elabora un producto mediante un proceso continuo a través de su departamento productivo.</t>
  </si>
  <si>
    <r>
      <t xml:space="preserve">Durante el mes de agosto </t>
    </r>
    <r>
      <rPr>
        <sz val="11"/>
        <color indexed="10"/>
        <rFont val="Arial"/>
        <family val="2"/>
      </rPr>
      <t>se utiliza materia prima por $105,000</t>
    </r>
    <r>
      <rPr>
        <sz val="11"/>
        <color indexed="56"/>
        <rFont val="Arial"/>
        <family val="2"/>
      </rPr>
      <t>. La mano de obra Directa y los costos de fabricación del departamento fue</t>
    </r>
    <r>
      <rPr>
        <b/>
        <sz val="11"/>
        <color indexed="56"/>
        <rFont val="Arial"/>
        <family val="2"/>
      </rPr>
      <t>:</t>
    </r>
  </si>
  <si>
    <t>Valor Mano de Obra  y Costo Indirecto</t>
  </si>
  <si>
    <t>Valores $$</t>
  </si>
  <si>
    <t>mano de obra</t>
  </si>
  <si>
    <t>costo Indirecto</t>
  </si>
  <si>
    <t>Se inIciciaron en la produccion  en el departamento  und</t>
  </si>
  <si>
    <t>und</t>
  </si>
  <si>
    <t>M.o</t>
  </si>
  <si>
    <t>CIF</t>
  </si>
  <si>
    <t>Fueron terminadas Und</t>
  </si>
  <si>
    <t xml:space="preserve">En  proceso Und </t>
  </si>
  <si>
    <t>SE SOLICITA:</t>
  </si>
  <si>
    <t>A.- Determinar los costos del  departamento</t>
  </si>
  <si>
    <t>B.- Elaborar un informe de costos de producción.</t>
  </si>
  <si>
    <t>C. Determinar el costo Unitario por Producto</t>
  </si>
  <si>
    <r>
      <t>1.- </t>
    </r>
    <r>
      <rPr>
        <b/>
        <sz val="11"/>
        <color indexed="53"/>
        <rFont val="Arial"/>
        <family val="2"/>
      </rPr>
      <t>INFORME DE PRODUCCION EN CANTIDADES DEPARTAMENTO I</t>
    </r>
  </si>
  <si>
    <t>DEPTO I</t>
  </si>
  <si>
    <t>Unidades iniciales : </t>
  </si>
  <si>
    <t>Unidades recibidas : ---</t>
  </si>
  <si>
    <t xml:space="preserve">Total unidades : </t>
  </si>
  <si>
    <t xml:space="preserve">Unidades  Terminadas </t>
  </si>
  <si>
    <t>Unidades de proceso : </t>
  </si>
  <si>
    <t>Unidades perdidas : </t>
  </si>
  <si>
    <t>Total de unidades : </t>
  </si>
  <si>
    <t>PRODUCCION EQUIVALENTE DEPARTAMENTO I.</t>
  </si>
  <si>
    <r>
      <t xml:space="preserve">AQUÍ HABLAMOS SOLO DE UNIDADES </t>
    </r>
    <r>
      <rPr>
        <b/>
        <sz val="11"/>
        <color indexed="10"/>
        <rFont val="Arial"/>
        <family val="2"/>
      </rPr>
      <t xml:space="preserve">NO DE VALORES EN PESOS </t>
    </r>
  </si>
  <si>
    <t>CONCEPTO</t>
  </si>
  <si>
    <t>M.P  Unds</t>
  </si>
  <si>
    <t>M.O.D x Unds</t>
  </si>
  <si>
    <t>C.I.F x Unds</t>
  </si>
  <si>
    <t>UnidadesPara Ser Transferidas Dpt. II o terminadas</t>
  </si>
  <si>
    <t xml:space="preserve">Unidades en proceso </t>
  </si>
  <si>
    <t>----</t>
  </si>
  <si>
    <t>---</t>
  </si>
  <si>
    <t>Total Depto.</t>
  </si>
  <si>
    <t>COSTOS DEL DEPARTAMENTO</t>
  </si>
  <si>
    <r>
      <t xml:space="preserve">AQUÍ  </t>
    </r>
    <r>
      <rPr>
        <b/>
        <sz val="11"/>
        <color indexed="10"/>
        <rFont val="Arial"/>
        <family val="2"/>
      </rPr>
      <t>SI HABLAMOS  DE VALORES EN PESOS  $$</t>
    </r>
  </si>
  <si>
    <t>Elemento del costo</t>
  </si>
  <si>
    <t>Costo total $$</t>
  </si>
  <si>
    <t>Producción Unds</t>
  </si>
  <si>
    <t>Costo x Und</t>
  </si>
  <si>
    <t>Materia Prima</t>
  </si>
  <si>
    <t>M.O.D</t>
  </si>
  <si>
    <t>G.I.F</t>
  </si>
  <si>
    <t>TOTAL COSTO DEPTO I</t>
  </si>
  <si>
    <t>VERIFICACIÓN-RESUMEN</t>
  </si>
  <si>
    <t>Monto $$</t>
  </si>
  <si>
    <t>Unidades PARA SER transferidas  o terminadas</t>
  </si>
  <si>
    <t>Costo en procesos :</t>
  </si>
  <si>
    <t>M.P  und equiv X $    de COSTO= </t>
  </si>
  <si>
    <t>M.O.D  und equiv X $    de COSTO= </t>
  </si>
  <si>
    <t>G.I.F  und equiv X $    de COSTO= </t>
  </si>
  <si>
    <t>TOTAL COSTO PRODUCCIÓN PROCESO I</t>
  </si>
  <si>
    <t>Calculo costo Unitario</t>
  </si>
  <si>
    <t>Total costo</t>
  </si>
  <si>
    <t>Unidades producidas</t>
  </si>
  <si>
    <t>Valor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</si>
</sst>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&quot;$&quot;\ #,##0"/>
    <numFmt numFmtId="165" formatCode="&quot;$&quot;\ #,##0.00"/>
    <numFmt numFmtId="166" formatCode="_(&quot;$&quot;\ * #,##0_);_(&quot;$&quot;\ * \(#,##0\);_(&quot;$&quot;\ 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rgb="FF1F497D"/>
      <name val="Arial"/>
      <family val="2"/>
    </font>
    <font>
      <b/>
      <sz val="11"/>
      <color theme="1"/>
      <name val="Arial"/>
      <family val="2"/>
    </font>
    <font>
      <sz val="11"/>
      <color theme="9" tint="-0.249977111117893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1"/>
      <color rgb="FFFF0000"/>
      <name val="Arial"/>
      <family val="2"/>
    </font>
    <font>
      <b/>
      <u/>
      <sz val="11"/>
      <color theme="9" tint="-0.249977111117893"/>
      <name val="Arial"/>
      <family val="2"/>
    </font>
    <font>
      <b/>
      <sz val="11"/>
      <color indexed="5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9EE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horizontal="left" vertical="center" wrapText="1"/>
    </xf>
    <xf numFmtId="164" fontId="4" fillId="0" borderId="0" xfId="0" applyNumberFormat="1" applyFont="1"/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3" fontId="4" fillId="0" borderId="0" xfId="0" applyNumberFormat="1" applyFont="1"/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9" fontId="5" fillId="0" borderId="0" xfId="2" applyFont="1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18" fillId="0" borderId="0" xfId="0" applyNumberFormat="1" applyFont="1"/>
    <xf numFmtId="0" fontId="19" fillId="2" borderId="0" xfId="0" applyFont="1" applyFill="1" applyAlignment="1">
      <alignment horizontal="center" vertical="center" wrapText="1"/>
    </xf>
    <xf numFmtId="0" fontId="3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3" borderId="3" xfId="0" applyFont="1" applyFill="1" applyBorder="1" applyAlignment="1">
      <alignment horizontal="justify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9" fontId="2" fillId="0" borderId="0" xfId="2" applyFont="1"/>
    <xf numFmtId="0" fontId="3" fillId="0" borderId="0" xfId="0" applyFont="1" applyAlignment="1">
      <alignment horizontal="justify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justify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3" fontId="5" fillId="0" borderId="0" xfId="0" applyNumberFormat="1" applyFont="1"/>
    <xf numFmtId="0" fontId="11" fillId="0" borderId="0" xfId="0" applyFont="1"/>
    <xf numFmtId="0" fontId="11" fillId="0" borderId="10" xfId="0" applyFont="1" applyBorder="1"/>
    <xf numFmtId="166" fontId="11" fillId="0" borderId="10" xfId="1" applyNumberFormat="1" applyFont="1" applyBorder="1"/>
    <xf numFmtId="3" fontId="4" fillId="0" borderId="10" xfId="0" applyNumberFormat="1" applyFont="1" applyBorder="1"/>
    <xf numFmtId="44" fontId="11" fillId="0" borderId="10" xfId="1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5"/>
  <sheetViews>
    <sheetView tabSelected="1" zoomScale="80" zoomScaleNormal="80" workbookViewId="0">
      <selection activeCell="E1" sqref="E1:E65536"/>
    </sheetView>
  </sheetViews>
  <sheetFormatPr baseColWidth="10" defaultRowHeight="15" x14ac:dyDescent="0.25"/>
  <cols>
    <col min="1" max="1" width="71.7109375" bestFit="1" customWidth="1"/>
    <col min="2" max="2" width="30.42578125" customWidth="1"/>
    <col min="3" max="3" width="16.28515625" customWidth="1"/>
    <col min="5" max="5" width="11.42578125" style="3"/>
    <col min="6" max="12" width="11.42578125" style="4"/>
  </cols>
  <sheetData>
    <row r="1" spans="1:5" x14ac:dyDescent="0.25">
      <c r="A1" s="1" t="s">
        <v>0</v>
      </c>
      <c r="B1" s="1"/>
      <c r="C1" s="2"/>
      <c r="D1" s="2"/>
    </row>
    <row r="2" spans="1:5" x14ac:dyDescent="0.25">
      <c r="A2" s="2"/>
      <c r="B2" s="2"/>
      <c r="C2" s="2"/>
      <c r="D2" s="2"/>
    </row>
    <row r="3" spans="1:5" ht="69.75" customHeight="1" x14ac:dyDescent="0.25">
      <c r="A3" s="5" t="s">
        <v>1</v>
      </c>
      <c r="B3" s="5"/>
      <c r="C3" s="2"/>
      <c r="D3" s="2"/>
    </row>
    <row r="4" spans="1:5" x14ac:dyDescent="0.25">
      <c r="A4" s="2"/>
      <c r="B4" s="2"/>
      <c r="C4" s="2"/>
      <c r="D4" s="2"/>
    </row>
    <row r="5" spans="1:5" x14ac:dyDescent="0.25">
      <c r="A5" s="6" t="s">
        <v>2</v>
      </c>
      <c r="B5" s="6"/>
      <c r="C5" s="7">
        <v>105000</v>
      </c>
      <c r="D5" s="2"/>
    </row>
    <row r="6" spans="1:5" x14ac:dyDescent="0.25">
      <c r="A6" s="2"/>
      <c r="B6" s="2"/>
      <c r="C6" s="2"/>
      <c r="D6" s="2"/>
    </row>
    <row r="7" spans="1:5" x14ac:dyDescent="0.25">
      <c r="A7" s="8" t="s">
        <v>3</v>
      </c>
      <c r="B7" s="2"/>
      <c r="C7" s="2"/>
      <c r="D7" s="2"/>
    </row>
    <row r="8" spans="1:5" x14ac:dyDescent="0.25">
      <c r="A8" s="2"/>
      <c r="B8" s="9" t="s">
        <v>4</v>
      </c>
      <c r="C8" s="2"/>
      <c r="D8" s="2"/>
    </row>
    <row r="9" spans="1:5" x14ac:dyDescent="0.25">
      <c r="A9" s="10" t="s">
        <v>5</v>
      </c>
      <c r="B9" s="11">
        <v>45500</v>
      </c>
      <c r="C9" s="2"/>
      <c r="D9" s="2"/>
    </row>
    <row r="10" spans="1:5" x14ac:dyDescent="0.25">
      <c r="A10" s="2" t="s">
        <v>6</v>
      </c>
      <c r="B10" s="11">
        <v>21000</v>
      </c>
      <c r="C10" s="2"/>
      <c r="D10" s="2"/>
    </row>
    <row r="11" spans="1:5" x14ac:dyDescent="0.25">
      <c r="A11" s="2"/>
      <c r="B11" s="2"/>
      <c r="C11" s="2"/>
      <c r="D11" s="2"/>
    </row>
    <row r="12" spans="1:5" ht="48.75" customHeight="1" x14ac:dyDescent="0.25">
      <c r="A12" s="12"/>
      <c r="B12" s="12"/>
      <c r="C12" s="2"/>
      <c r="D12" s="2"/>
    </row>
    <row r="13" spans="1:5" x14ac:dyDescent="0.25">
      <c r="A13" s="2" t="s">
        <v>7</v>
      </c>
      <c r="B13" s="11">
        <v>80000</v>
      </c>
      <c r="C13" s="9" t="s">
        <v>8</v>
      </c>
      <c r="D13" s="9" t="s">
        <v>9</v>
      </c>
      <c r="E13" s="13" t="s">
        <v>10</v>
      </c>
    </row>
    <row r="14" spans="1:5" x14ac:dyDescent="0.25">
      <c r="A14" s="2" t="s">
        <v>11</v>
      </c>
      <c r="B14" s="11">
        <v>75000</v>
      </c>
      <c r="C14" s="9" t="s">
        <v>8</v>
      </c>
      <c r="D14" s="2"/>
    </row>
    <row r="15" spans="1:5" x14ac:dyDescent="0.25">
      <c r="A15" s="2" t="s">
        <v>12</v>
      </c>
      <c r="B15" s="11">
        <v>3000</v>
      </c>
      <c r="C15" s="2"/>
      <c r="D15" s="14">
        <v>0.55000000000000004</v>
      </c>
      <c r="E15" s="15">
        <v>0.55000000000000004</v>
      </c>
    </row>
    <row r="16" spans="1:5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16" t="s">
        <v>13</v>
      </c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17" t="s">
        <v>14</v>
      </c>
      <c r="B20" s="17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17" t="s">
        <v>15</v>
      </c>
      <c r="B22" s="17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17" t="s">
        <v>16</v>
      </c>
      <c r="B24" s="17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18"/>
      <c r="B28" s="18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19" t="s">
        <v>17</v>
      </c>
      <c r="B30" s="19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0" t="s">
        <v>18</v>
      </c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1" t="s">
        <v>19</v>
      </c>
      <c r="B34" s="11">
        <v>80000</v>
      </c>
      <c r="C34" s="2"/>
      <c r="D34" s="2"/>
    </row>
    <row r="35" spans="1:4" x14ac:dyDescent="0.25">
      <c r="A35" s="2"/>
      <c r="B35" s="11"/>
      <c r="C35" s="2"/>
      <c r="D35" s="2"/>
    </row>
    <row r="36" spans="1:4" x14ac:dyDescent="0.25">
      <c r="A36" s="21" t="s">
        <v>20</v>
      </c>
      <c r="B36" s="11">
        <v>0</v>
      </c>
      <c r="C36" s="2"/>
      <c r="D36" s="2"/>
    </row>
    <row r="37" spans="1:4" x14ac:dyDescent="0.25">
      <c r="A37" s="2"/>
      <c r="B37" s="11"/>
      <c r="C37" s="2"/>
      <c r="D37" s="2"/>
    </row>
    <row r="38" spans="1:4" x14ac:dyDescent="0.25">
      <c r="A38" s="21" t="s">
        <v>21</v>
      </c>
      <c r="B38" s="11">
        <f>SUM(B34:B36)</f>
        <v>80000</v>
      </c>
      <c r="C38" s="2"/>
      <c r="D38" s="2"/>
    </row>
    <row r="39" spans="1:4" x14ac:dyDescent="0.25">
      <c r="A39" s="2"/>
      <c r="B39" s="11"/>
      <c r="C39" s="2"/>
      <c r="D39" s="2"/>
    </row>
    <row r="40" spans="1:4" x14ac:dyDescent="0.25">
      <c r="A40" s="22" t="s">
        <v>22</v>
      </c>
      <c r="B40" s="23">
        <v>75000</v>
      </c>
      <c r="C40" s="2"/>
      <c r="D40" s="2"/>
    </row>
    <row r="41" spans="1:4" x14ac:dyDescent="0.25">
      <c r="A41" s="2"/>
      <c r="B41" s="11"/>
      <c r="C41" s="2"/>
      <c r="D41" s="2"/>
    </row>
    <row r="42" spans="1:4" x14ac:dyDescent="0.25">
      <c r="A42" s="21" t="s">
        <v>23</v>
      </c>
      <c r="B42" s="11">
        <v>3000</v>
      </c>
      <c r="C42" s="2"/>
      <c r="D42" s="2"/>
    </row>
    <row r="43" spans="1:4" x14ac:dyDescent="0.25">
      <c r="A43" s="2"/>
      <c r="B43" s="11"/>
      <c r="C43" s="2"/>
      <c r="D43" s="2"/>
    </row>
    <row r="44" spans="1:4" x14ac:dyDescent="0.25">
      <c r="A44" s="21" t="s">
        <v>24</v>
      </c>
      <c r="B44" s="11">
        <v>2000</v>
      </c>
      <c r="C44" s="2"/>
      <c r="D44" s="2"/>
    </row>
    <row r="45" spans="1:4" x14ac:dyDescent="0.25">
      <c r="A45" s="2"/>
      <c r="B45" s="11"/>
      <c r="C45" s="2"/>
      <c r="D45" s="2"/>
    </row>
    <row r="46" spans="1:4" x14ac:dyDescent="0.25">
      <c r="A46" s="21" t="s">
        <v>25</v>
      </c>
      <c r="B46" s="24">
        <f>+B40+B42+B44</f>
        <v>80000</v>
      </c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5" t="s">
        <v>26</v>
      </c>
      <c r="B48" s="25"/>
      <c r="C48" s="25"/>
      <c r="D48" s="25"/>
    </row>
    <row r="49" spans="1:10" x14ac:dyDescent="0.25">
      <c r="A49" s="2"/>
      <c r="B49" s="2"/>
      <c r="C49" s="2"/>
      <c r="D49" s="2"/>
    </row>
    <row r="50" spans="1:10" x14ac:dyDescent="0.25">
      <c r="A50" s="26" t="s">
        <v>27</v>
      </c>
      <c r="B50" s="2"/>
      <c r="C50" s="2"/>
      <c r="D50" s="2"/>
    </row>
    <row r="51" spans="1:10" x14ac:dyDescent="0.25">
      <c r="A51" s="2"/>
      <c r="B51" s="2"/>
      <c r="C51" s="2"/>
      <c r="D51" s="2"/>
    </row>
    <row r="52" spans="1:10" ht="15.75" thickBot="1" x14ac:dyDescent="0.3">
      <c r="A52" s="2"/>
      <c r="B52" s="2"/>
      <c r="C52" s="2"/>
      <c r="D52" s="2"/>
    </row>
    <row r="53" spans="1:10" ht="30.75" thickBot="1" x14ac:dyDescent="0.3">
      <c r="A53" s="27" t="s">
        <v>28</v>
      </c>
      <c r="B53" s="28" t="s">
        <v>29</v>
      </c>
      <c r="C53" s="28" t="s">
        <v>30</v>
      </c>
      <c r="D53" s="28" t="s">
        <v>31</v>
      </c>
    </row>
    <row r="54" spans="1:10" ht="15.75" customHeight="1" thickBot="1" x14ac:dyDescent="0.3">
      <c r="A54" s="29" t="s">
        <v>32</v>
      </c>
      <c r="B54" s="30">
        <f>+B40</f>
        <v>75000</v>
      </c>
      <c r="C54" s="30">
        <f>+B54</f>
        <v>75000</v>
      </c>
      <c r="D54" s="30">
        <f>+C54</f>
        <v>75000</v>
      </c>
      <c r="F54" s="31"/>
      <c r="G54" s="31"/>
      <c r="H54" s="31"/>
      <c r="I54" s="31"/>
      <c r="J54" s="31"/>
    </row>
    <row r="55" spans="1:10" ht="15.75" thickBot="1" x14ac:dyDescent="0.3">
      <c r="A55" s="29" t="s">
        <v>33</v>
      </c>
      <c r="B55" s="30">
        <f>+B42</f>
        <v>3000</v>
      </c>
      <c r="C55" s="30" t="s">
        <v>34</v>
      </c>
      <c r="D55" s="30" t="s">
        <v>35</v>
      </c>
      <c r="F55" s="31"/>
      <c r="G55" s="31"/>
      <c r="H55" s="31"/>
      <c r="I55" s="31"/>
      <c r="J55" s="31"/>
    </row>
    <row r="56" spans="1:10" ht="15.75" thickBot="1" x14ac:dyDescent="0.3">
      <c r="A56" s="29" t="s">
        <v>33</v>
      </c>
      <c r="B56" s="30" t="s">
        <v>35</v>
      </c>
      <c r="C56" s="30">
        <f>+B55*D15</f>
        <v>1650.0000000000002</v>
      </c>
      <c r="D56" s="30">
        <f>+B55*E15</f>
        <v>1650.0000000000002</v>
      </c>
      <c r="F56" s="31"/>
      <c r="G56" s="31"/>
      <c r="H56" s="31"/>
      <c r="I56" s="31"/>
      <c r="J56" s="31"/>
    </row>
    <row r="57" spans="1:10" ht="42.75" customHeight="1" thickBot="1" x14ac:dyDescent="0.3">
      <c r="A57" s="32" t="s">
        <v>36</v>
      </c>
      <c r="B57" s="33">
        <f>SUM(B54:B56)</f>
        <v>78000</v>
      </c>
      <c r="C57" s="33">
        <f>SUM(C54:C56)</f>
        <v>76650</v>
      </c>
      <c r="D57" s="33">
        <f>SUM(D54:D56)</f>
        <v>76650</v>
      </c>
      <c r="F57" s="31"/>
      <c r="G57" s="31"/>
      <c r="H57" s="31"/>
      <c r="I57" s="31"/>
      <c r="J57" s="31"/>
    </row>
    <row r="58" spans="1:10" x14ac:dyDescent="0.25">
      <c r="A58" s="2"/>
      <c r="B58" s="2"/>
      <c r="C58" s="2"/>
      <c r="D58" s="2"/>
      <c r="F58" s="34"/>
      <c r="G58" s="34"/>
      <c r="H58" s="34"/>
    </row>
    <row r="59" spans="1:10" x14ac:dyDescent="0.25">
      <c r="A59" s="35" t="s">
        <v>37</v>
      </c>
      <c r="B59" s="2"/>
      <c r="C59" s="2"/>
      <c r="D59" s="2"/>
    </row>
    <row r="60" spans="1:10" x14ac:dyDescent="0.25">
      <c r="A60" s="2"/>
      <c r="B60" s="2"/>
      <c r="C60" s="2"/>
      <c r="D60" s="2"/>
    </row>
    <row r="61" spans="1:10" x14ac:dyDescent="0.25">
      <c r="A61" s="26"/>
      <c r="B61" s="2"/>
      <c r="C61" s="2"/>
      <c r="D61" s="2"/>
    </row>
    <row r="62" spans="1:10" x14ac:dyDescent="0.25">
      <c r="A62" s="35" t="s">
        <v>37</v>
      </c>
      <c r="B62" s="26" t="s">
        <v>38</v>
      </c>
      <c r="C62" s="2"/>
      <c r="D62" s="2"/>
    </row>
    <row r="63" spans="1:10" ht="15.75" thickBot="1" x14ac:dyDescent="0.3">
      <c r="A63" s="2"/>
      <c r="B63" s="2"/>
      <c r="C63" s="2"/>
      <c r="D63" s="2"/>
    </row>
    <row r="64" spans="1:10" ht="30.75" thickBot="1" x14ac:dyDescent="0.3">
      <c r="A64" s="27" t="s">
        <v>39</v>
      </c>
      <c r="B64" s="28" t="s">
        <v>40</v>
      </c>
      <c r="C64" s="28" t="s">
        <v>41</v>
      </c>
      <c r="D64" s="28" t="s">
        <v>42</v>
      </c>
    </row>
    <row r="65" spans="1:9" ht="15.75" thickBot="1" x14ac:dyDescent="0.3">
      <c r="A65" s="29" t="s">
        <v>43</v>
      </c>
      <c r="B65" s="30">
        <f>+C5</f>
        <v>105000</v>
      </c>
      <c r="C65" s="30">
        <f>+B57</f>
        <v>78000</v>
      </c>
      <c r="D65" s="36">
        <f>+B65/C65</f>
        <v>1.3461538461538463</v>
      </c>
    </row>
    <row r="66" spans="1:9" ht="15.75" thickBot="1" x14ac:dyDescent="0.3">
      <c r="A66" s="29" t="s">
        <v>44</v>
      </c>
      <c r="B66" s="30">
        <f>+B9</f>
        <v>45500</v>
      </c>
      <c r="C66" s="30">
        <f>+C57</f>
        <v>76650</v>
      </c>
      <c r="D66" s="36">
        <f>+B66/C66</f>
        <v>0.59360730593607303</v>
      </c>
    </row>
    <row r="67" spans="1:9" ht="15.75" thickBot="1" x14ac:dyDescent="0.3">
      <c r="A67" s="29" t="s">
        <v>45</v>
      </c>
      <c r="B67" s="30">
        <f>+B10</f>
        <v>21000</v>
      </c>
      <c r="C67" s="30">
        <f>+D57</f>
        <v>76650</v>
      </c>
      <c r="D67" s="36">
        <f>+B67/C67</f>
        <v>0.27397260273972601</v>
      </c>
    </row>
    <row r="68" spans="1:9" ht="15.75" thickBot="1" x14ac:dyDescent="0.3">
      <c r="A68" s="32" t="s">
        <v>46</v>
      </c>
      <c r="B68" s="33">
        <f>+B65+B66+B67</f>
        <v>171500</v>
      </c>
      <c r="C68" s="37" t="s">
        <v>35</v>
      </c>
      <c r="D68" s="38">
        <f>SUM(D65:D67)</f>
        <v>2.2137337548296454</v>
      </c>
      <c r="F68" s="4">
        <v>1.6</v>
      </c>
      <c r="G68" s="4">
        <f>+D68*F68</f>
        <v>3.5419740077274326</v>
      </c>
      <c r="I68" s="4">
        <f>+G68</f>
        <v>3.5419740077274326</v>
      </c>
    </row>
    <row r="69" spans="1:9" x14ac:dyDescent="0.25">
      <c r="A69" s="2"/>
      <c r="B69" s="2"/>
      <c r="C69" s="2"/>
      <c r="D69" s="2"/>
      <c r="I69" s="34">
        <v>0.6</v>
      </c>
    </row>
    <row r="70" spans="1:9" ht="15.75" thickBot="1" x14ac:dyDescent="0.3">
      <c r="A70" s="39" t="s">
        <v>47</v>
      </c>
      <c r="B70" s="2"/>
      <c r="C70" s="2"/>
      <c r="D70" s="2"/>
      <c r="I70" s="4">
        <f>+I68*I69</f>
        <v>2.1251844046364594</v>
      </c>
    </row>
    <row r="71" spans="1:9" ht="15.75" thickBot="1" x14ac:dyDescent="0.3">
      <c r="A71" s="2"/>
      <c r="B71" s="2"/>
      <c r="C71" s="40" t="s">
        <v>48</v>
      </c>
      <c r="D71" s="2"/>
    </row>
    <row r="72" spans="1:9" ht="15.75" thickBot="1" x14ac:dyDescent="0.3">
      <c r="A72" s="41" t="s">
        <v>49</v>
      </c>
      <c r="B72" s="41"/>
      <c r="C72" s="42">
        <f>+B54*D68</f>
        <v>166030.03161222339</v>
      </c>
      <c r="D72" s="2"/>
    </row>
    <row r="73" spans="1:9" ht="15.75" thickBot="1" x14ac:dyDescent="0.3">
      <c r="A73" s="43" t="s">
        <v>50</v>
      </c>
      <c r="B73" s="44"/>
      <c r="C73" s="45">
        <f>SUM(C74+C75+C76)</f>
        <v>5469.9683877766074</v>
      </c>
      <c r="D73" s="2"/>
    </row>
    <row r="74" spans="1:9" ht="15.75" thickBot="1" x14ac:dyDescent="0.3">
      <c r="A74" s="46" t="s">
        <v>51</v>
      </c>
      <c r="B74" s="47"/>
      <c r="C74" s="30">
        <f>+B55*D65</f>
        <v>4038.4615384615386</v>
      </c>
      <c r="D74" s="2"/>
    </row>
    <row r="75" spans="1:9" ht="15.75" thickBot="1" x14ac:dyDescent="0.3">
      <c r="A75" s="46" t="s">
        <v>52</v>
      </c>
      <c r="B75" s="47"/>
      <c r="C75" s="30">
        <f>+C56*D66</f>
        <v>979.45205479452068</v>
      </c>
      <c r="D75" s="2"/>
    </row>
    <row r="76" spans="1:9" ht="15.75" thickBot="1" x14ac:dyDescent="0.3">
      <c r="A76" s="46" t="s">
        <v>53</v>
      </c>
      <c r="B76" s="47"/>
      <c r="C76" s="30">
        <f>+D56*D67</f>
        <v>452.054794520548</v>
      </c>
      <c r="D76" s="2"/>
    </row>
    <row r="77" spans="1:9" ht="15.75" thickBot="1" x14ac:dyDescent="0.3">
      <c r="A77" s="48" t="s">
        <v>54</v>
      </c>
      <c r="B77" s="48"/>
      <c r="C77" s="33">
        <f>+C72+C73</f>
        <v>171500</v>
      </c>
      <c r="D77" s="2"/>
      <c r="E77" s="49">
        <f>+C77-B68</f>
        <v>0</v>
      </c>
    </row>
    <row r="81" spans="1:2" x14ac:dyDescent="0.25">
      <c r="A81" s="50" t="s">
        <v>55</v>
      </c>
      <c r="B81" s="2"/>
    </row>
    <row r="82" spans="1:2" x14ac:dyDescent="0.25">
      <c r="A82" s="2"/>
      <c r="B82" s="2"/>
    </row>
    <row r="83" spans="1:2" x14ac:dyDescent="0.25">
      <c r="A83" s="51" t="s">
        <v>56</v>
      </c>
      <c r="B83" s="52">
        <f>+$C$77</f>
        <v>171500</v>
      </c>
    </row>
    <row r="84" spans="1:2" x14ac:dyDescent="0.25">
      <c r="A84" s="51" t="s">
        <v>57</v>
      </c>
      <c r="B84" s="53">
        <f>+B54</f>
        <v>75000</v>
      </c>
    </row>
    <row r="85" spans="1:2" x14ac:dyDescent="0.25">
      <c r="A85" s="51" t="s">
        <v>58</v>
      </c>
      <c r="B85" s="54">
        <f>+B83/B84</f>
        <v>2.2866666666666666</v>
      </c>
    </row>
  </sheetData>
  <mergeCells count="17">
    <mergeCell ref="A73:B73"/>
    <mergeCell ref="A74:B74"/>
    <mergeCell ref="A75:B75"/>
    <mergeCell ref="A76:B76"/>
    <mergeCell ref="A77:B77"/>
    <mergeCell ref="A24:B24"/>
    <mergeCell ref="A28:B28"/>
    <mergeCell ref="A30:B30"/>
    <mergeCell ref="A48:D48"/>
    <mergeCell ref="F54:J57"/>
    <mergeCell ref="A72:B72"/>
    <mergeCell ref="A1:B1"/>
    <mergeCell ref="A3:B3"/>
    <mergeCell ref="A5:B5"/>
    <mergeCell ref="A12:B12"/>
    <mergeCell ref="A20:B20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Auditor3</dc:creator>
  <cp:lastModifiedBy>Auditor3</cp:lastModifiedBy>
  <dcterms:created xsi:type="dcterms:W3CDTF">2013-03-01T14:42:19Z</dcterms:created>
  <dcterms:modified xsi:type="dcterms:W3CDTF">2013-03-01T14:42:48Z</dcterms:modified>
</cp:coreProperties>
</file>