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6480" firstSheet="2" activeTab="5"/>
  </bookViews>
  <sheets>
    <sheet name="Hoja1" sheetId="1" state="hidden" r:id="rId1"/>
    <sheet name="Er Mes a Mes" sheetId="5" state="hidden" r:id="rId2"/>
    <sheet name="BASE " sheetId="6" r:id="rId3"/>
    <sheet name="PRESUPUESTO (2)" sheetId="7" state="hidden" r:id="rId4"/>
    <sheet name="PRESUPUESTO TALLER" sheetId="8" r:id="rId5"/>
    <sheet name="PREGUNTAS" sheetId="2" r:id="rId6"/>
    <sheet name="Hoja3" sheetId="3" state="hidden" r:id="rId7"/>
    <sheet name="Hoja4" sheetId="4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____Var2" localSheetId="2">[1]Datos!#REF!</definedName>
    <definedName name="_____Var2" localSheetId="3">[1]Datos!#REF!</definedName>
    <definedName name="_____Var2" localSheetId="4">[1]Datos!#REF!</definedName>
    <definedName name="_____Var2">[1]Datos!#REF!</definedName>
    <definedName name="____Var2" localSheetId="2">[2]Datos!#REF!</definedName>
    <definedName name="____Var2" localSheetId="3">[2]Datos!#REF!</definedName>
    <definedName name="____Var2" localSheetId="4">[2]Datos!#REF!</definedName>
    <definedName name="____Var2">[2]Datos!#REF!</definedName>
    <definedName name="___Var2" localSheetId="2">[3]Datos!#REF!</definedName>
    <definedName name="___Var2" localSheetId="1">[3]Datos!#REF!</definedName>
    <definedName name="___Var2" localSheetId="3">[3]Datos!#REF!</definedName>
    <definedName name="___Var2" localSheetId="4">[3]Datos!#REF!</definedName>
    <definedName name="__F65566">#REF!</definedName>
    <definedName name="__Var2" localSheetId="2">[2]Datos!#REF!</definedName>
    <definedName name="__Var2" localSheetId="3">[2]Datos!#REF!</definedName>
    <definedName name="__Var2" localSheetId="4">[2]Datos!#REF!</definedName>
    <definedName name="__Var2">[2]Datos!#REF!</definedName>
    <definedName name="_F65566" localSheetId="2">#REF!</definedName>
    <definedName name="_F65566" localSheetId="1">#REF!</definedName>
    <definedName name="_F65566" localSheetId="3">#REF!</definedName>
    <definedName name="_F65566" localSheetId="4">#REF!</definedName>
    <definedName name="_Var2" localSheetId="2">[2]Datos!#REF!</definedName>
    <definedName name="_Var2" localSheetId="3">[2]Datos!#REF!</definedName>
    <definedName name="_Var2" localSheetId="4">[2]Datos!#REF!</definedName>
    <definedName name="_Var2">[2]Datos!#REF!</definedName>
    <definedName name="Activo" localSheetId="2">#REF!</definedName>
    <definedName name="Activo" localSheetId="1">#REF!</definedName>
    <definedName name="Activo" localSheetId="3">#REF!</definedName>
    <definedName name="Activo" localSheetId="4">#REF!</definedName>
    <definedName name="Activo">#REF!</definedName>
    <definedName name="_xlnm.Print_Area" localSheetId="1">'Er Mes a Mes'!#REF!</definedName>
    <definedName name="_xlnm.Print_Area" localSheetId="3">'PRESUPUESTO (2)'!#REF!</definedName>
    <definedName name="AYR" localSheetId="2">[3]Datos!#REF!</definedName>
    <definedName name="AYR" localSheetId="1">[3]Datos!#REF!</definedName>
    <definedName name="AYR" localSheetId="3">[3]Datos!#REF!</definedName>
    <definedName name="AYR" localSheetId="4">[3]Datos!#REF!</definedName>
    <definedName name="AYR">[1]Datos!#REF!</definedName>
    <definedName name="Balance" localSheetId="2">'BASE '!#REF!</definedName>
    <definedName name="Balance" localSheetId="1">'Er Mes a Mes'!#REF!</definedName>
    <definedName name="Balance" localSheetId="3">'PRESUPUESTO (2)'!#REF!</definedName>
    <definedName name="Balance" localSheetId="4">'PRESUPUESTO TALLER'!#REF!</definedName>
    <definedName name="Balance">[1]VarBce!$A$1:$I$185</definedName>
    <definedName name="CM" localSheetId="2">[3]Datos!#REF!</definedName>
    <definedName name="CM" localSheetId="1">[3]Datos!#REF!</definedName>
    <definedName name="CM" localSheetId="3">[3]Datos!#REF!</definedName>
    <definedName name="CM" localSheetId="4">[3]Datos!#REF!</definedName>
    <definedName name="CM">[1]Datos!#REF!</definedName>
    <definedName name="d" localSheetId="2">'[4]Oct-dic'!$A$13:$I$62</definedName>
    <definedName name="d" localSheetId="1">'[4]Oct-dic'!$A$13:$I$62</definedName>
    <definedName name="d" localSheetId="3">'[4]Oct-dic'!$A$13:$I$62</definedName>
    <definedName name="d" localSheetId="4">'[4]Oct-dic'!$A$13:$I$62</definedName>
    <definedName name="d">'[4]Oct-dic'!$A$13:$I$62</definedName>
    <definedName name="Dato1">#REF!</definedName>
    <definedName name="dato2">#REF!</definedName>
    <definedName name="HTML_CodePage" hidden="1">1252</definedName>
    <definedName name="HTML_Control" hidden="1">{"'Tabla Retefuente Salarios 2001'!$A$2:$K$62"}</definedName>
    <definedName name="HTML_Description" hidden="1">""</definedName>
    <definedName name="HTML_Email" hidden="1">""</definedName>
    <definedName name="HTML_Header" hidden="1">"Tabla Retefuente Salarios 2001"</definedName>
    <definedName name="HTML_LastUpdate" hidden="1">"10/01/2001"</definedName>
    <definedName name="HTML_LineAfter" hidden="1">FALSE</definedName>
    <definedName name="HTML_LineBefore" hidden="1">FALSE</definedName>
    <definedName name="HTML_Name" hidden="1">"win98"</definedName>
    <definedName name="HTML_OBDlg2" hidden="1">TRUE</definedName>
    <definedName name="HTML_OBDlg4" hidden="1">TRUE</definedName>
    <definedName name="HTML_OS" hidden="1">0</definedName>
    <definedName name="HTML_PathFile" hidden="1">"C:\Mis documentos\Myriam Avila\HTML.htm"</definedName>
    <definedName name="HTML_Title" hidden="1">"CALENDARIO 2001"</definedName>
    <definedName name="libro" localSheetId="2">#REF!</definedName>
    <definedName name="libro" localSheetId="1">#REF!</definedName>
    <definedName name="libro" localSheetId="3">#REF!</definedName>
    <definedName name="libro" localSheetId="4">#REF!</definedName>
    <definedName name="libro">#REF!</definedName>
    <definedName name="m" localSheetId="2">[4]Datos!$K$14:$T$471</definedName>
    <definedName name="m" localSheetId="1">[4]Datos!$K$14:$T$471</definedName>
    <definedName name="m" localSheetId="3">[4]Datos!$K$14:$T$471</definedName>
    <definedName name="m" localSheetId="4">[4]Datos!$K$14:$T$471</definedName>
    <definedName name="m">[4]Datos!$K$14:$T$471</definedName>
    <definedName name="n" localSheetId="2">[4]Datos!$A$14:$J$438</definedName>
    <definedName name="n" localSheetId="1">[4]Datos!$A$14:$J$438</definedName>
    <definedName name="n" localSheetId="3">[4]Datos!$A$14:$J$438</definedName>
    <definedName name="n" localSheetId="4">[4]Datos!$A$14:$J$438</definedName>
    <definedName name="n">[4]Datos!$A$14:$J$438</definedName>
    <definedName name="p" localSheetId="2">[4]Datos!$U$14:$X$413</definedName>
    <definedName name="p" localSheetId="1">[4]Datos!$U$14:$X$413</definedName>
    <definedName name="p" localSheetId="3">[4]Datos!$U$14:$X$413</definedName>
    <definedName name="p" localSheetId="4">[4]Datos!$U$14:$X$413</definedName>
    <definedName name="p">[4]Datos!$U$14:$X$413</definedName>
    <definedName name="PYG" localSheetId="2">'BASE '!#REF!</definedName>
    <definedName name="PYG" localSheetId="1">'Er Mes a Mes'!#REF!</definedName>
    <definedName name="PYG" localSheetId="3">'PRESUPUESTO (2)'!#REF!</definedName>
    <definedName name="PYG" localSheetId="4">'PRESUPUESTO TALLER'!#REF!</definedName>
    <definedName name="PYG">'[1]Var pyg'!$A$9:$I$88</definedName>
    <definedName name="Saldos" localSheetId="2">'BASE '!#REF!</definedName>
    <definedName name="Saldos" localSheetId="1">'Er Mes a Mes'!#REF!</definedName>
    <definedName name="Saldos" localSheetId="3">'PRESUPUESTO (2)'!#REF!</definedName>
    <definedName name="Saldos" localSheetId="4">'PRESUPUESTO TALLER'!#REF!</definedName>
    <definedName name="Saldos">[1]VarBce!$A$9:$I$167</definedName>
    <definedName name="Saldos2" localSheetId="2">'BASE '!#REF!</definedName>
    <definedName name="Saldos2" localSheetId="1">'Er Mes a Mes'!#REF!</definedName>
    <definedName name="Saldos2" localSheetId="3">'PRESUPUESTO (2)'!#REF!</definedName>
    <definedName name="Saldos2" localSheetId="4">'PRESUPUESTO TALLER'!#REF!</definedName>
    <definedName name="Saldos2">[1]VarBce!#REF!</definedName>
    <definedName name="_xlnm.Print_Titles" localSheetId="1">'Er Mes a Mes'!#REF!</definedName>
    <definedName name="_xlnm.Print_Titles" localSheetId="3">'PRESUPUESTO (2)'!#REF!</definedName>
    <definedName name="_xlnm.Print_Titles" localSheetId="4">'PRESUPUESTO TALLER'!$1:$5</definedName>
    <definedName name="_xlnm.Print_Titles">#N/A</definedName>
    <definedName name="Var" localSheetId="2">[3]Datos!$A$9:$D$198</definedName>
    <definedName name="Var" localSheetId="1">[3]Datos!$A$9:$D$198</definedName>
    <definedName name="Var" localSheetId="3">[3]Datos!$A$9:$D$198</definedName>
    <definedName name="Var" localSheetId="4">[3]Datos!$A$9:$D$198</definedName>
    <definedName name="Var">[1]Datos!$A$9:$D$127</definedName>
  </definedNames>
  <calcPr calcId="145621"/>
</workbook>
</file>

<file path=xl/calcChain.xml><?xml version="1.0" encoding="utf-8"?>
<calcChain xmlns="http://schemas.openxmlformats.org/spreadsheetml/2006/main">
  <c r="K99" i="6" l="1"/>
  <c r="L99" i="6" s="1"/>
  <c r="M99" i="6" s="1"/>
  <c r="N99" i="6" s="1"/>
  <c r="N77" i="6"/>
  <c r="M77" i="6"/>
  <c r="L77" i="6"/>
  <c r="K77" i="6"/>
  <c r="N93" i="6"/>
  <c r="M93" i="6"/>
  <c r="L93" i="6"/>
  <c r="K93" i="6"/>
  <c r="K92" i="6"/>
  <c r="L92" i="6" s="1"/>
  <c r="M92" i="6" s="1"/>
  <c r="N92" i="6" s="1"/>
  <c r="K91" i="6"/>
  <c r="L91" i="6" s="1"/>
  <c r="M91" i="6" s="1"/>
  <c r="N91" i="6" s="1"/>
  <c r="K90" i="6"/>
  <c r="L90" i="6" s="1"/>
  <c r="M90" i="6" s="1"/>
  <c r="N90" i="6" s="1"/>
  <c r="K89" i="6"/>
  <c r="L89" i="6" s="1"/>
  <c r="M89" i="6" s="1"/>
  <c r="N89" i="6" s="1"/>
  <c r="L86" i="6"/>
  <c r="M86" i="6" s="1"/>
  <c r="N86" i="6" s="1"/>
  <c r="K86" i="6"/>
  <c r="L85" i="6"/>
  <c r="M85" i="6" s="1"/>
  <c r="N85" i="6" s="1"/>
  <c r="K85" i="6"/>
  <c r="L84" i="6"/>
  <c r="M84" i="6" s="1"/>
  <c r="N84" i="6" s="1"/>
  <c r="K84" i="6"/>
  <c r="L83" i="6"/>
  <c r="M83" i="6" s="1"/>
  <c r="N83" i="6" s="1"/>
  <c r="K83" i="6"/>
  <c r="L82" i="6"/>
  <c r="M82" i="6" s="1"/>
  <c r="N82" i="6" s="1"/>
  <c r="K82" i="6"/>
  <c r="L81" i="6"/>
  <c r="M81" i="6" s="1"/>
  <c r="N81" i="6" s="1"/>
  <c r="K81" i="6"/>
  <c r="L80" i="6"/>
  <c r="M80" i="6" s="1"/>
  <c r="N80" i="6" s="1"/>
  <c r="K80" i="6"/>
  <c r="L79" i="6"/>
  <c r="M79" i="6" s="1"/>
  <c r="N79" i="6" s="1"/>
  <c r="N87" i="6" s="1"/>
  <c r="N95" i="6" s="1"/>
  <c r="N97" i="6" s="1"/>
  <c r="N101" i="6" s="1"/>
  <c r="K79" i="6"/>
  <c r="K87" i="6" s="1"/>
  <c r="K95" i="6" s="1"/>
  <c r="K97" i="6" s="1"/>
  <c r="K101" i="6" s="1"/>
  <c r="N73" i="6"/>
  <c r="N75" i="6" s="1"/>
  <c r="M73" i="6"/>
  <c r="M75" i="6" s="1"/>
  <c r="L73" i="6"/>
  <c r="L75" i="6" s="1"/>
  <c r="K73" i="6"/>
  <c r="K75" i="6" s="1"/>
  <c r="L72" i="6"/>
  <c r="M72" i="6" s="1"/>
  <c r="N72" i="6" s="1"/>
  <c r="K72" i="6"/>
  <c r="L71" i="6"/>
  <c r="M71" i="6" s="1"/>
  <c r="N71" i="6" s="1"/>
  <c r="K71" i="6"/>
  <c r="L70" i="6"/>
  <c r="M70" i="6" s="1"/>
  <c r="N70" i="6" s="1"/>
  <c r="K70" i="6"/>
  <c r="L69" i="6"/>
  <c r="M69" i="6" s="1"/>
  <c r="N69" i="6" s="1"/>
  <c r="K69" i="6"/>
  <c r="L68" i="6"/>
  <c r="M68" i="6" s="1"/>
  <c r="N68" i="6" s="1"/>
  <c r="K68" i="6"/>
  <c r="L67" i="6"/>
  <c r="M67" i="6" s="1"/>
  <c r="N67" i="6" s="1"/>
  <c r="K67" i="6"/>
  <c r="L66" i="6"/>
  <c r="M66" i="6" s="1"/>
  <c r="N66" i="6" s="1"/>
  <c r="K66" i="6"/>
  <c r="L65" i="6"/>
  <c r="M65" i="6" s="1"/>
  <c r="N65" i="6" s="1"/>
  <c r="K65" i="6"/>
  <c r="L64" i="6"/>
  <c r="M64" i="6" s="1"/>
  <c r="N64" i="6" s="1"/>
  <c r="K64" i="6"/>
  <c r="L63" i="6"/>
  <c r="M63" i="6" s="1"/>
  <c r="N63" i="6" s="1"/>
  <c r="K63" i="6"/>
  <c r="L62" i="6"/>
  <c r="M62" i="6" s="1"/>
  <c r="N62" i="6" s="1"/>
  <c r="K62" i="6"/>
  <c r="L61" i="6"/>
  <c r="M61" i="6" s="1"/>
  <c r="N61" i="6" s="1"/>
  <c r="K61" i="6"/>
  <c r="L60" i="6"/>
  <c r="M60" i="6" s="1"/>
  <c r="N60" i="6" s="1"/>
  <c r="K60" i="6"/>
  <c r="L59" i="6"/>
  <c r="M59" i="6" s="1"/>
  <c r="N59" i="6" s="1"/>
  <c r="K59" i="6"/>
  <c r="L58" i="6"/>
  <c r="M58" i="6" s="1"/>
  <c r="N58" i="6" s="1"/>
  <c r="K58" i="6"/>
  <c r="N56" i="6"/>
  <c r="M56" i="6"/>
  <c r="L56" i="6"/>
  <c r="K56" i="6"/>
  <c r="K55" i="6"/>
  <c r="L55" i="6" s="1"/>
  <c r="M55" i="6" s="1"/>
  <c r="N55" i="6" s="1"/>
  <c r="K54" i="6"/>
  <c r="L54" i="6" s="1"/>
  <c r="M54" i="6" s="1"/>
  <c r="N54" i="6" s="1"/>
  <c r="K53" i="6"/>
  <c r="L53" i="6" s="1"/>
  <c r="M53" i="6" s="1"/>
  <c r="N53" i="6" s="1"/>
  <c r="K52" i="6"/>
  <c r="L52" i="6" s="1"/>
  <c r="M52" i="6" s="1"/>
  <c r="N52" i="6" s="1"/>
  <c r="K51" i="6"/>
  <c r="L51" i="6" s="1"/>
  <c r="M51" i="6" s="1"/>
  <c r="N51" i="6" s="1"/>
  <c r="K50" i="6"/>
  <c r="L50" i="6" s="1"/>
  <c r="M50" i="6" s="1"/>
  <c r="N50" i="6" s="1"/>
  <c r="K49" i="6"/>
  <c r="L49" i="6" s="1"/>
  <c r="M49" i="6" s="1"/>
  <c r="N49" i="6" s="1"/>
  <c r="K48" i="6"/>
  <c r="L48" i="6" s="1"/>
  <c r="M48" i="6" s="1"/>
  <c r="N48" i="6" s="1"/>
  <c r="K47" i="6"/>
  <c r="L47" i="6" s="1"/>
  <c r="M47" i="6" s="1"/>
  <c r="N47" i="6" s="1"/>
  <c r="K46" i="6"/>
  <c r="L46" i="6" s="1"/>
  <c r="M46" i="6" s="1"/>
  <c r="N46" i="6" s="1"/>
  <c r="K45" i="6"/>
  <c r="L45" i="6" s="1"/>
  <c r="M45" i="6" s="1"/>
  <c r="N45" i="6" s="1"/>
  <c r="K44" i="6"/>
  <c r="L44" i="6" s="1"/>
  <c r="M44" i="6" s="1"/>
  <c r="N44" i="6" s="1"/>
  <c r="K43" i="6"/>
  <c r="L43" i="6" s="1"/>
  <c r="M43" i="6" s="1"/>
  <c r="N43" i="6" s="1"/>
  <c r="K42" i="6"/>
  <c r="L42" i="6" s="1"/>
  <c r="M42" i="6" s="1"/>
  <c r="N42" i="6" s="1"/>
  <c r="L34" i="6"/>
  <c r="M34" i="6" s="1"/>
  <c r="N34" i="6" s="1"/>
  <c r="K34" i="6"/>
  <c r="L33" i="6"/>
  <c r="M33" i="6" s="1"/>
  <c r="N33" i="6" s="1"/>
  <c r="K33" i="6"/>
  <c r="L32" i="6"/>
  <c r="M32" i="6" s="1"/>
  <c r="N32" i="6" s="1"/>
  <c r="K32" i="6"/>
  <c r="L31" i="6"/>
  <c r="M31" i="6" s="1"/>
  <c r="N31" i="6" s="1"/>
  <c r="K31" i="6"/>
  <c r="L30" i="6"/>
  <c r="M30" i="6" s="1"/>
  <c r="N30" i="6" s="1"/>
  <c r="K30" i="6"/>
  <c r="L29" i="6"/>
  <c r="M29" i="6" s="1"/>
  <c r="N29" i="6" s="1"/>
  <c r="K29" i="6"/>
  <c r="L28" i="6"/>
  <c r="M28" i="6" s="1"/>
  <c r="N28" i="6" s="1"/>
  <c r="K28" i="6"/>
  <c r="L27" i="6"/>
  <c r="M27" i="6" s="1"/>
  <c r="N27" i="6" s="1"/>
  <c r="K27" i="6"/>
  <c r="L26" i="6"/>
  <c r="M26" i="6" s="1"/>
  <c r="N26" i="6" s="1"/>
  <c r="K26" i="6"/>
  <c r="L25" i="6"/>
  <c r="M25" i="6" s="1"/>
  <c r="N25" i="6" s="1"/>
  <c r="K25" i="6"/>
  <c r="L24" i="6"/>
  <c r="M24" i="6" s="1"/>
  <c r="N24" i="6" s="1"/>
  <c r="K24" i="6"/>
  <c r="L23" i="6"/>
  <c r="M23" i="6" s="1"/>
  <c r="N23" i="6" s="1"/>
  <c r="K23" i="6"/>
  <c r="L22" i="6"/>
  <c r="M22" i="6" s="1"/>
  <c r="N22" i="6" s="1"/>
  <c r="K22" i="6"/>
  <c r="L21" i="6"/>
  <c r="M21" i="6" s="1"/>
  <c r="N21" i="6" s="1"/>
  <c r="K21" i="6"/>
  <c r="L20" i="6"/>
  <c r="M20" i="6" s="1"/>
  <c r="N20" i="6" s="1"/>
  <c r="K20" i="6"/>
  <c r="L19" i="6"/>
  <c r="M19" i="6" s="1"/>
  <c r="N19" i="6" s="1"/>
  <c r="K19" i="6"/>
  <c r="L18" i="6"/>
  <c r="M18" i="6" s="1"/>
  <c r="N18" i="6" s="1"/>
  <c r="K18" i="6"/>
  <c r="L17" i="6"/>
  <c r="M17" i="6" s="1"/>
  <c r="N17" i="6" s="1"/>
  <c r="K17" i="6"/>
  <c r="L16" i="6"/>
  <c r="M16" i="6" s="1"/>
  <c r="N16" i="6" s="1"/>
  <c r="K16" i="6"/>
  <c r="N15" i="6"/>
  <c r="M15" i="6"/>
  <c r="L15" i="6"/>
  <c r="K15" i="6"/>
  <c r="J130" i="8"/>
  <c r="I130" i="8"/>
  <c r="H130" i="8"/>
  <c r="G130" i="8"/>
  <c r="F130" i="8"/>
  <c r="E130" i="8"/>
  <c r="D130" i="8"/>
  <c r="C130" i="8"/>
  <c r="O129" i="8"/>
  <c r="O128" i="8"/>
  <c r="O127" i="8"/>
  <c r="O126" i="8"/>
  <c r="O125" i="8"/>
  <c r="O124" i="8"/>
  <c r="O123" i="8"/>
  <c r="O122" i="8"/>
  <c r="O121" i="8"/>
  <c r="O120" i="8"/>
  <c r="O119" i="8"/>
  <c r="O118" i="8"/>
  <c r="O117" i="8"/>
  <c r="O116" i="8"/>
  <c r="O115" i="8"/>
  <c r="O114" i="8"/>
  <c r="O113" i="8"/>
  <c r="O112" i="8"/>
  <c r="O111" i="8"/>
  <c r="O110" i="8"/>
  <c r="O109" i="8"/>
  <c r="O98" i="8"/>
  <c r="J92" i="8"/>
  <c r="I92" i="8"/>
  <c r="H92" i="8"/>
  <c r="G92" i="8"/>
  <c r="F92" i="8"/>
  <c r="E92" i="8"/>
  <c r="D92" i="8"/>
  <c r="C92" i="8"/>
  <c r="O91" i="8"/>
  <c r="O90" i="8"/>
  <c r="O89" i="8"/>
  <c r="O88" i="8"/>
  <c r="J86" i="8"/>
  <c r="J94" i="8" s="1"/>
  <c r="I86" i="8"/>
  <c r="I94" i="8" s="1"/>
  <c r="H86" i="8"/>
  <c r="H94" i="8" s="1"/>
  <c r="G86" i="8"/>
  <c r="G94" i="8" s="1"/>
  <c r="F86" i="8"/>
  <c r="F94" i="8" s="1"/>
  <c r="E86" i="8"/>
  <c r="E94" i="8" s="1"/>
  <c r="D86" i="8"/>
  <c r="D94" i="8" s="1"/>
  <c r="C86" i="8"/>
  <c r="C94" i="8" s="1"/>
  <c r="O85" i="8"/>
  <c r="O84" i="8"/>
  <c r="O83" i="8"/>
  <c r="O82" i="8"/>
  <c r="O81" i="8"/>
  <c r="O80" i="8"/>
  <c r="O79" i="8"/>
  <c r="O78" i="8"/>
  <c r="J72" i="8"/>
  <c r="I72" i="8"/>
  <c r="H72" i="8"/>
  <c r="G72" i="8"/>
  <c r="F72" i="8"/>
  <c r="E72" i="8"/>
  <c r="D72" i="8"/>
  <c r="C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J54" i="8"/>
  <c r="I54" i="8"/>
  <c r="H54" i="8"/>
  <c r="G54" i="8"/>
  <c r="F54" i="8"/>
  <c r="E54" i="8"/>
  <c r="D54" i="8"/>
  <c r="C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J11" i="8"/>
  <c r="I11" i="8"/>
  <c r="H11" i="8"/>
  <c r="G11" i="8"/>
  <c r="F11" i="8"/>
  <c r="E11" i="8"/>
  <c r="D11" i="8"/>
  <c r="C11" i="8"/>
  <c r="O10" i="8"/>
  <c r="O11" i="8" s="1"/>
  <c r="J8" i="8"/>
  <c r="I8" i="8"/>
  <c r="H8" i="8"/>
  <c r="G8" i="8"/>
  <c r="F8" i="8"/>
  <c r="E8" i="8"/>
  <c r="D8" i="8"/>
  <c r="C8" i="8"/>
  <c r="O7" i="8"/>
  <c r="O6" i="8"/>
  <c r="C75" i="7"/>
  <c r="J131" i="7"/>
  <c r="I131" i="7"/>
  <c r="H131" i="7"/>
  <c r="G131" i="7"/>
  <c r="F131" i="7"/>
  <c r="E131" i="7"/>
  <c r="D131" i="7"/>
  <c r="C131" i="7"/>
  <c r="K130" i="7"/>
  <c r="L130" i="7" s="1"/>
  <c r="K129" i="7"/>
  <c r="L129" i="7" s="1"/>
  <c r="K128" i="7"/>
  <c r="L128" i="7" s="1"/>
  <c r="K127" i="7"/>
  <c r="L127" i="7" s="1"/>
  <c r="K126" i="7"/>
  <c r="L126" i="7" s="1"/>
  <c r="K125" i="7"/>
  <c r="L125" i="7" s="1"/>
  <c r="K124" i="7"/>
  <c r="L124" i="7" s="1"/>
  <c r="K123" i="7"/>
  <c r="L123" i="7" s="1"/>
  <c r="K122" i="7"/>
  <c r="L122" i="7" s="1"/>
  <c r="K121" i="7"/>
  <c r="L121" i="7" s="1"/>
  <c r="K120" i="7"/>
  <c r="L120" i="7" s="1"/>
  <c r="K119" i="7"/>
  <c r="L119" i="7" s="1"/>
  <c r="K118" i="7"/>
  <c r="L118" i="7" s="1"/>
  <c r="K117" i="7"/>
  <c r="L117" i="7" s="1"/>
  <c r="K116" i="7"/>
  <c r="L116" i="7" s="1"/>
  <c r="K115" i="7"/>
  <c r="L115" i="7" s="1"/>
  <c r="K114" i="7"/>
  <c r="L114" i="7" s="1"/>
  <c r="K113" i="7"/>
  <c r="L113" i="7" s="1"/>
  <c r="K112" i="7"/>
  <c r="L112" i="7" s="1"/>
  <c r="K111" i="7"/>
  <c r="L111" i="7" s="1"/>
  <c r="K110" i="7"/>
  <c r="K131" i="7" s="1"/>
  <c r="K99" i="7"/>
  <c r="L99" i="7" s="1"/>
  <c r="J93" i="7"/>
  <c r="I93" i="7"/>
  <c r="H93" i="7"/>
  <c r="G93" i="7"/>
  <c r="F93" i="7"/>
  <c r="E93" i="7"/>
  <c r="D93" i="7"/>
  <c r="C93" i="7"/>
  <c r="K92" i="7"/>
  <c r="L92" i="7" s="1"/>
  <c r="K91" i="7"/>
  <c r="L91" i="7" s="1"/>
  <c r="K90" i="7"/>
  <c r="L90" i="7" s="1"/>
  <c r="K89" i="7"/>
  <c r="L89" i="7" s="1"/>
  <c r="J87" i="7"/>
  <c r="J95" i="7" s="1"/>
  <c r="I87" i="7"/>
  <c r="I95" i="7" s="1"/>
  <c r="H87" i="7"/>
  <c r="H95" i="7" s="1"/>
  <c r="G87" i="7"/>
  <c r="G95" i="7" s="1"/>
  <c r="F87" i="7"/>
  <c r="F95" i="7" s="1"/>
  <c r="E87" i="7"/>
  <c r="E95" i="7" s="1"/>
  <c r="D87" i="7"/>
  <c r="D95" i="7" s="1"/>
  <c r="C87" i="7"/>
  <c r="C95" i="7" s="1"/>
  <c r="K86" i="7"/>
  <c r="L86" i="7" s="1"/>
  <c r="K85" i="7"/>
  <c r="L85" i="7" s="1"/>
  <c r="K84" i="7"/>
  <c r="L84" i="7" s="1"/>
  <c r="K83" i="7"/>
  <c r="L83" i="7" s="1"/>
  <c r="K82" i="7"/>
  <c r="L82" i="7" s="1"/>
  <c r="K81" i="7"/>
  <c r="L81" i="7" s="1"/>
  <c r="K80" i="7"/>
  <c r="L80" i="7" s="1"/>
  <c r="K79" i="7"/>
  <c r="L79" i="7" s="1"/>
  <c r="J73" i="7"/>
  <c r="I73" i="7"/>
  <c r="H73" i="7"/>
  <c r="G73" i="7"/>
  <c r="F73" i="7"/>
  <c r="E73" i="7"/>
  <c r="D73" i="7"/>
  <c r="C73" i="7"/>
  <c r="K72" i="7"/>
  <c r="L72" i="7" s="1"/>
  <c r="K71" i="7"/>
  <c r="L71" i="7" s="1"/>
  <c r="K70" i="7"/>
  <c r="L70" i="7" s="1"/>
  <c r="K69" i="7"/>
  <c r="L69" i="7" s="1"/>
  <c r="K68" i="7"/>
  <c r="L68" i="7" s="1"/>
  <c r="K67" i="7"/>
  <c r="L67" i="7" s="1"/>
  <c r="K66" i="7"/>
  <c r="L66" i="7" s="1"/>
  <c r="K65" i="7"/>
  <c r="L65" i="7" s="1"/>
  <c r="K64" i="7"/>
  <c r="L64" i="7" s="1"/>
  <c r="K63" i="7"/>
  <c r="L63" i="7" s="1"/>
  <c r="K62" i="7"/>
  <c r="L62" i="7" s="1"/>
  <c r="K61" i="7"/>
  <c r="L61" i="7" s="1"/>
  <c r="K60" i="7"/>
  <c r="L60" i="7" s="1"/>
  <c r="K59" i="7"/>
  <c r="L59" i="7" s="1"/>
  <c r="K58" i="7"/>
  <c r="J55" i="7"/>
  <c r="I55" i="7"/>
  <c r="I75" i="7" s="1"/>
  <c r="H55" i="7"/>
  <c r="G55" i="7"/>
  <c r="G75" i="7" s="1"/>
  <c r="F55" i="7"/>
  <c r="E55" i="7"/>
  <c r="E75" i="7" s="1"/>
  <c r="D55" i="7"/>
  <c r="C55" i="7"/>
  <c r="K54" i="7"/>
  <c r="L54" i="7" s="1"/>
  <c r="K53" i="7"/>
  <c r="L53" i="7" s="1"/>
  <c r="K52" i="7"/>
  <c r="L52" i="7" s="1"/>
  <c r="K51" i="7"/>
  <c r="L51" i="7" s="1"/>
  <c r="K50" i="7"/>
  <c r="L50" i="7" s="1"/>
  <c r="K49" i="7"/>
  <c r="L49" i="7" s="1"/>
  <c r="K48" i="7"/>
  <c r="L48" i="7" s="1"/>
  <c r="K47" i="7"/>
  <c r="L47" i="7" s="1"/>
  <c r="K46" i="7"/>
  <c r="L46" i="7" s="1"/>
  <c r="K45" i="7"/>
  <c r="L45" i="7" s="1"/>
  <c r="K44" i="7"/>
  <c r="L44" i="7" s="1"/>
  <c r="K43" i="7"/>
  <c r="L43" i="7" s="1"/>
  <c r="K42" i="7"/>
  <c r="L42" i="7" s="1"/>
  <c r="K41" i="7"/>
  <c r="L41" i="7" s="1"/>
  <c r="J12" i="7"/>
  <c r="I12" i="7"/>
  <c r="H12" i="7"/>
  <c r="G12" i="7"/>
  <c r="F12" i="7"/>
  <c r="E12" i="7"/>
  <c r="D12" i="7"/>
  <c r="C12" i="7"/>
  <c r="K11" i="7"/>
  <c r="K12" i="7" s="1"/>
  <c r="J9" i="7"/>
  <c r="J39" i="7" s="1"/>
  <c r="I9" i="7"/>
  <c r="H9" i="7"/>
  <c r="H39" i="7" s="1"/>
  <c r="G9" i="7"/>
  <c r="F9" i="7"/>
  <c r="F39" i="7" s="1"/>
  <c r="E9" i="7"/>
  <c r="D9" i="7"/>
  <c r="D39" i="7" s="1"/>
  <c r="C9" i="7"/>
  <c r="K8" i="7"/>
  <c r="L8" i="7" s="1"/>
  <c r="K7" i="7"/>
  <c r="L7" i="7" s="1"/>
  <c r="P34" i="6"/>
  <c r="O34" i="6"/>
  <c r="P33" i="6"/>
  <c r="O33" i="6"/>
  <c r="P32" i="6"/>
  <c r="O32" i="6"/>
  <c r="P31" i="6"/>
  <c r="O31" i="6"/>
  <c r="P30" i="6"/>
  <c r="O30" i="6"/>
  <c r="P29" i="6"/>
  <c r="O29" i="6"/>
  <c r="P28" i="6"/>
  <c r="O28" i="6"/>
  <c r="P27" i="6"/>
  <c r="O27" i="6"/>
  <c r="P26" i="6"/>
  <c r="O26" i="6"/>
  <c r="P25" i="6"/>
  <c r="O25" i="6"/>
  <c r="P24" i="6"/>
  <c r="O24" i="6"/>
  <c r="P23" i="6"/>
  <c r="O23" i="6"/>
  <c r="P22" i="6"/>
  <c r="O22" i="6"/>
  <c r="P21" i="6"/>
  <c r="O21" i="6"/>
  <c r="P20" i="6"/>
  <c r="O20" i="6"/>
  <c r="P19" i="6"/>
  <c r="O19" i="6"/>
  <c r="P18" i="6"/>
  <c r="O18" i="6"/>
  <c r="P17" i="6"/>
  <c r="O17" i="6"/>
  <c r="P16" i="6"/>
  <c r="O16" i="6"/>
  <c r="P15" i="6"/>
  <c r="O15" i="6"/>
  <c r="J125" i="6"/>
  <c r="I125" i="6"/>
  <c r="H125" i="6"/>
  <c r="G125" i="6"/>
  <c r="F125" i="6"/>
  <c r="E125" i="6"/>
  <c r="D125" i="6"/>
  <c r="C125" i="6"/>
  <c r="O124" i="6"/>
  <c r="P124" i="6" s="1"/>
  <c r="O123" i="6"/>
  <c r="P123" i="6" s="1"/>
  <c r="O122" i="6"/>
  <c r="P122" i="6" s="1"/>
  <c r="O121" i="6"/>
  <c r="P121" i="6" s="1"/>
  <c r="O120" i="6"/>
  <c r="P120" i="6" s="1"/>
  <c r="O119" i="6"/>
  <c r="P119" i="6" s="1"/>
  <c r="O118" i="6"/>
  <c r="P118" i="6" s="1"/>
  <c r="O117" i="6"/>
  <c r="P117" i="6" s="1"/>
  <c r="O116" i="6"/>
  <c r="P116" i="6" s="1"/>
  <c r="O115" i="6"/>
  <c r="P115" i="6" s="1"/>
  <c r="O114" i="6"/>
  <c r="P114" i="6" s="1"/>
  <c r="O113" i="6"/>
  <c r="P113" i="6" s="1"/>
  <c r="O112" i="6"/>
  <c r="P112" i="6" s="1"/>
  <c r="O111" i="6"/>
  <c r="P111" i="6" s="1"/>
  <c r="O110" i="6"/>
  <c r="P110" i="6" s="1"/>
  <c r="O109" i="6"/>
  <c r="P109" i="6" s="1"/>
  <c r="O108" i="6"/>
  <c r="P108" i="6" s="1"/>
  <c r="O107" i="6"/>
  <c r="P107" i="6" s="1"/>
  <c r="O106" i="6"/>
  <c r="P106" i="6" s="1"/>
  <c r="O105" i="6"/>
  <c r="P105" i="6" s="1"/>
  <c r="O104" i="6"/>
  <c r="O125" i="6" s="1"/>
  <c r="O99" i="6"/>
  <c r="P99" i="6" s="1"/>
  <c r="J93" i="6"/>
  <c r="I93" i="6"/>
  <c r="H93" i="6"/>
  <c r="G93" i="6"/>
  <c r="F93" i="6"/>
  <c r="E93" i="6"/>
  <c r="D93" i="6"/>
  <c r="C93" i="6"/>
  <c r="O92" i="6"/>
  <c r="P92" i="6" s="1"/>
  <c r="O91" i="6"/>
  <c r="P91" i="6" s="1"/>
  <c r="O90" i="6"/>
  <c r="P90" i="6" s="1"/>
  <c r="O89" i="6"/>
  <c r="P89" i="6" s="1"/>
  <c r="J87" i="6"/>
  <c r="J95" i="6" s="1"/>
  <c r="I87" i="6"/>
  <c r="I95" i="6" s="1"/>
  <c r="H87" i="6"/>
  <c r="H95" i="6" s="1"/>
  <c r="G87" i="6"/>
  <c r="G95" i="6" s="1"/>
  <c r="F87" i="6"/>
  <c r="F95" i="6" s="1"/>
  <c r="E87" i="6"/>
  <c r="E95" i="6" s="1"/>
  <c r="D87" i="6"/>
  <c r="D95" i="6" s="1"/>
  <c r="C87" i="6"/>
  <c r="C95" i="6" s="1"/>
  <c r="O86" i="6"/>
  <c r="P86" i="6" s="1"/>
  <c r="O85" i="6"/>
  <c r="P85" i="6" s="1"/>
  <c r="O84" i="6"/>
  <c r="P84" i="6" s="1"/>
  <c r="O83" i="6"/>
  <c r="P83" i="6" s="1"/>
  <c r="O82" i="6"/>
  <c r="P82" i="6" s="1"/>
  <c r="O81" i="6"/>
  <c r="P81" i="6" s="1"/>
  <c r="O80" i="6"/>
  <c r="P80" i="6" s="1"/>
  <c r="O79" i="6"/>
  <c r="P79" i="6" s="1"/>
  <c r="J73" i="6"/>
  <c r="I73" i="6"/>
  <c r="H73" i="6"/>
  <c r="G73" i="6"/>
  <c r="F73" i="6"/>
  <c r="E73" i="6"/>
  <c r="D73" i="6"/>
  <c r="C73" i="6"/>
  <c r="O72" i="6"/>
  <c r="P72" i="6" s="1"/>
  <c r="O71" i="6"/>
  <c r="P71" i="6" s="1"/>
  <c r="O70" i="6"/>
  <c r="P70" i="6" s="1"/>
  <c r="O69" i="6"/>
  <c r="P69" i="6" s="1"/>
  <c r="O68" i="6"/>
  <c r="P68" i="6" s="1"/>
  <c r="O67" i="6"/>
  <c r="P67" i="6" s="1"/>
  <c r="O66" i="6"/>
  <c r="P66" i="6" s="1"/>
  <c r="O65" i="6"/>
  <c r="P65" i="6" s="1"/>
  <c r="O64" i="6"/>
  <c r="P64" i="6" s="1"/>
  <c r="O63" i="6"/>
  <c r="P63" i="6" s="1"/>
  <c r="O62" i="6"/>
  <c r="P62" i="6" s="1"/>
  <c r="O61" i="6"/>
  <c r="P61" i="6" s="1"/>
  <c r="O60" i="6"/>
  <c r="P60" i="6" s="1"/>
  <c r="O59" i="6"/>
  <c r="P59" i="6" s="1"/>
  <c r="O58" i="6"/>
  <c r="O73" i="6" s="1"/>
  <c r="J56" i="6"/>
  <c r="J75" i="6" s="1"/>
  <c r="I56" i="6"/>
  <c r="H56" i="6"/>
  <c r="H75" i="6" s="1"/>
  <c r="G56" i="6"/>
  <c r="F56" i="6"/>
  <c r="F75" i="6" s="1"/>
  <c r="E56" i="6"/>
  <c r="D56" i="6"/>
  <c r="D75" i="6" s="1"/>
  <c r="C56" i="6"/>
  <c r="O55" i="6"/>
  <c r="P55" i="6" s="1"/>
  <c r="O54" i="6"/>
  <c r="P54" i="6" s="1"/>
  <c r="O53" i="6"/>
  <c r="P53" i="6" s="1"/>
  <c r="O52" i="6"/>
  <c r="P52" i="6" s="1"/>
  <c r="O51" i="6"/>
  <c r="P51" i="6" s="1"/>
  <c r="O50" i="6"/>
  <c r="P50" i="6" s="1"/>
  <c r="O49" i="6"/>
  <c r="P49" i="6" s="1"/>
  <c r="O48" i="6"/>
  <c r="P48" i="6" s="1"/>
  <c r="O47" i="6"/>
  <c r="P47" i="6" s="1"/>
  <c r="O46" i="6"/>
  <c r="P46" i="6" s="1"/>
  <c r="O45" i="6"/>
  <c r="P45" i="6" s="1"/>
  <c r="O44" i="6"/>
  <c r="P44" i="6" s="1"/>
  <c r="O43" i="6"/>
  <c r="P43" i="6" s="1"/>
  <c r="O42" i="6"/>
  <c r="P42" i="6" s="1"/>
  <c r="J13" i="6"/>
  <c r="I13" i="6"/>
  <c r="H13" i="6"/>
  <c r="G13" i="6"/>
  <c r="F13" i="6"/>
  <c r="E13" i="6"/>
  <c r="D13" i="6"/>
  <c r="C13" i="6"/>
  <c r="O12" i="6"/>
  <c r="O13" i="6" s="1"/>
  <c r="J10" i="6"/>
  <c r="I10" i="6"/>
  <c r="H10" i="6"/>
  <c r="G10" i="6"/>
  <c r="F10" i="6"/>
  <c r="E10" i="6"/>
  <c r="D10" i="6"/>
  <c r="C10" i="6"/>
  <c r="O9" i="6"/>
  <c r="P9" i="6" s="1"/>
  <c r="O8" i="6"/>
  <c r="P8" i="6" s="1"/>
  <c r="K94" i="5"/>
  <c r="J94" i="5"/>
  <c r="I94" i="5"/>
  <c r="H94" i="5"/>
  <c r="G94" i="5"/>
  <c r="F94" i="5"/>
  <c r="E94" i="5"/>
  <c r="D94" i="5"/>
  <c r="C94" i="5"/>
  <c r="L93" i="5"/>
  <c r="K93" i="5"/>
  <c r="L92" i="5"/>
  <c r="K92" i="5"/>
  <c r="L91" i="5"/>
  <c r="K91" i="5"/>
  <c r="L90" i="5"/>
  <c r="K90" i="5"/>
  <c r="L89" i="5"/>
  <c r="K89" i="5"/>
  <c r="L88" i="5"/>
  <c r="K88" i="5"/>
  <c r="L87" i="5"/>
  <c r="K87" i="5"/>
  <c r="L86" i="5"/>
  <c r="K86" i="5"/>
  <c r="L85" i="5"/>
  <c r="K85" i="5"/>
  <c r="L84" i="5"/>
  <c r="K84" i="5"/>
  <c r="L83" i="5"/>
  <c r="K83" i="5"/>
  <c r="L82" i="5"/>
  <c r="K82" i="5"/>
  <c r="L81" i="5"/>
  <c r="K81" i="5"/>
  <c r="L80" i="5"/>
  <c r="K80" i="5"/>
  <c r="L79" i="5"/>
  <c r="K79" i="5"/>
  <c r="L78" i="5"/>
  <c r="K78" i="5"/>
  <c r="L77" i="5"/>
  <c r="K77" i="5"/>
  <c r="L76" i="5"/>
  <c r="K76" i="5"/>
  <c r="L75" i="5"/>
  <c r="K75" i="5"/>
  <c r="L74" i="5"/>
  <c r="L94" i="5" s="1"/>
  <c r="K74" i="5"/>
  <c r="L73" i="5"/>
  <c r="K73" i="5"/>
  <c r="L68" i="5"/>
  <c r="K68" i="5"/>
  <c r="J64" i="5"/>
  <c r="I64" i="5"/>
  <c r="H64" i="5"/>
  <c r="G64" i="5"/>
  <c r="F64" i="5"/>
  <c r="E64" i="5"/>
  <c r="D64" i="5"/>
  <c r="C64" i="5"/>
  <c r="K62" i="5"/>
  <c r="J62" i="5"/>
  <c r="I62" i="5"/>
  <c r="H62" i="5"/>
  <c r="G62" i="5"/>
  <c r="F62" i="5"/>
  <c r="E62" i="5"/>
  <c r="D62" i="5"/>
  <c r="C62" i="5"/>
  <c r="L61" i="5"/>
  <c r="K61" i="5"/>
  <c r="L60" i="5"/>
  <c r="K60" i="5"/>
  <c r="L59" i="5"/>
  <c r="K59" i="5"/>
  <c r="L58" i="5"/>
  <c r="L62" i="5" s="1"/>
  <c r="K58" i="5"/>
  <c r="K56" i="5"/>
  <c r="K64" i="5" s="1"/>
  <c r="J56" i="5"/>
  <c r="I56" i="5"/>
  <c r="H56" i="5"/>
  <c r="G56" i="5"/>
  <c r="F56" i="5"/>
  <c r="E56" i="5"/>
  <c r="D56" i="5"/>
  <c r="C56" i="5"/>
  <c r="L55" i="5"/>
  <c r="K55" i="5"/>
  <c r="L54" i="5"/>
  <c r="K54" i="5"/>
  <c r="L53" i="5"/>
  <c r="K53" i="5"/>
  <c r="L52" i="5"/>
  <c r="K52" i="5"/>
  <c r="L51" i="5"/>
  <c r="K51" i="5"/>
  <c r="L50" i="5"/>
  <c r="K50" i="5"/>
  <c r="L49" i="5"/>
  <c r="K49" i="5"/>
  <c r="L48" i="5"/>
  <c r="L56" i="5" s="1"/>
  <c r="K48" i="5"/>
  <c r="J46" i="5"/>
  <c r="J66" i="5" s="1"/>
  <c r="J70" i="5" s="1"/>
  <c r="I46" i="5"/>
  <c r="I66" i="5" s="1"/>
  <c r="I70" i="5" s="1"/>
  <c r="F46" i="5"/>
  <c r="F66" i="5" s="1"/>
  <c r="F70" i="5" s="1"/>
  <c r="E46" i="5"/>
  <c r="E66" i="5" s="1"/>
  <c r="E70" i="5" s="1"/>
  <c r="J44" i="5"/>
  <c r="I44" i="5"/>
  <c r="H44" i="5"/>
  <c r="G44" i="5"/>
  <c r="F44" i="5"/>
  <c r="E44" i="5"/>
  <c r="D44" i="5"/>
  <c r="C44" i="5"/>
  <c r="K42" i="5"/>
  <c r="J42" i="5"/>
  <c r="I42" i="5"/>
  <c r="H42" i="5"/>
  <c r="G42" i="5"/>
  <c r="F42" i="5"/>
  <c r="E42" i="5"/>
  <c r="D42" i="5"/>
  <c r="C42" i="5"/>
  <c r="L41" i="5"/>
  <c r="K41" i="5"/>
  <c r="L40" i="5"/>
  <c r="K40" i="5"/>
  <c r="L39" i="5"/>
  <c r="K39" i="5"/>
  <c r="L38" i="5"/>
  <c r="K38" i="5"/>
  <c r="L37" i="5"/>
  <c r="K37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L42" i="5" s="1"/>
  <c r="K27" i="5"/>
  <c r="K25" i="5"/>
  <c r="K44" i="5" s="1"/>
  <c r="J25" i="5"/>
  <c r="I25" i="5"/>
  <c r="H25" i="5"/>
  <c r="G25" i="5"/>
  <c r="F25" i="5"/>
  <c r="E25" i="5"/>
  <c r="D25" i="5"/>
  <c r="C25" i="5"/>
  <c r="L24" i="5"/>
  <c r="K24" i="5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L25" i="5" s="1"/>
  <c r="K11" i="5"/>
  <c r="J9" i="5"/>
  <c r="I9" i="5"/>
  <c r="H9" i="5"/>
  <c r="H46" i="5" s="1"/>
  <c r="H66" i="5" s="1"/>
  <c r="H70" i="5" s="1"/>
  <c r="G9" i="5"/>
  <c r="G46" i="5" s="1"/>
  <c r="G66" i="5" s="1"/>
  <c r="G70" i="5" s="1"/>
  <c r="F9" i="5"/>
  <c r="E9" i="5"/>
  <c r="D9" i="5"/>
  <c r="D46" i="5" s="1"/>
  <c r="D66" i="5" s="1"/>
  <c r="D70" i="5" s="1"/>
  <c r="C9" i="5"/>
  <c r="C46" i="5" s="1"/>
  <c r="C66" i="5" s="1"/>
  <c r="C70" i="5" s="1"/>
  <c r="L7" i="5"/>
  <c r="K7" i="5"/>
  <c r="J7" i="5"/>
  <c r="I7" i="5"/>
  <c r="H7" i="5"/>
  <c r="G7" i="5"/>
  <c r="F7" i="5"/>
  <c r="E7" i="5"/>
  <c r="D7" i="5"/>
  <c r="C7" i="5"/>
  <c r="L6" i="5"/>
  <c r="K6" i="5"/>
  <c r="L4" i="5"/>
  <c r="L9" i="5" s="1"/>
  <c r="K4" i="5"/>
  <c r="K9" i="5" s="1"/>
  <c r="K46" i="5" s="1"/>
  <c r="K66" i="5" s="1"/>
  <c r="K70" i="5" s="1"/>
  <c r="J4" i="5"/>
  <c r="I4" i="5"/>
  <c r="H4" i="5"/>
  <c r="G4" i="5"/>
  <c r="F4" i="5"/>
  <c r="E4" i="5"/>
  <c r="D4" i="5"/>
  <c r="C4" i="5"/>
  <c r="L3" i="5"/>
  <c r="K3" i="5"/>
  <c r="L2" i="5"/>
  <c r="K2" i="5"/>
  <c r="O54" i="8" l="1"/>
  <c r="L87" i="6"/>
  <c r="L95" i="6" s="1"/>
  <c r="L97" i="6" s="1"/>
  <c r="L101" i="6" s="1"/>
  <c r="M87" i="6"/>
  <c r="M95" i="6" s="1"/>
  <c r="M97" i="6" s="1"/>
  <c r="M101" i="6" s="1"/>
  <c r="D40" i="6"/>
  <c r="D77" i="6" s="1"/>
  <c r="D97" i="6" s="1"/>
  <c r="D101" i="6" s="1"/>
  <c r="H40" i="6"/>
  <c r="H77" i="6" s="1"/>
  <c r="H97" i="6" s="1"/>
  <c r="H101" i="6" s="1"/>
  <c r="E75" i="6"/>
  <c r="I75" i="6"/>
  <c r="F40" i="6"/>
  <c r="F77" i="6" s="1"/>
  <c r="F97" i="6" s="1"/>
  <c r="F101" i="6" s="1"/>
  <c r="J40" i="6"/>
  <c r="J77" i="6" s="1"/>
  <c r="J97" i="6" s="1"/>
  <c r="J101" i="6" s="1"/>
  <c r="C75" i="6"/>
  <c r="G75" i="6"/>
  <c r="D38" i="8"/>
  <c r="H38" i="8"/>
  <c r="E74" i="8"/>
  <c r="I74" i="8"/>
  <c r="F38" i="8"/>
  <c r="J38" i="8"/>
  <c r="C74" i="8"/>
  <c r="G74" i="8"/>
  <c r="J74" i="8"/>
  <c r="O130" i="8"/>
  <c r="F74" i="8"/>
  <c r="C38" i="8"/>
  <c r="G38" i="8"/>
  <c r="O72" i="8"/>
  <c r="O74" i="8" s="1"/>
  <c r="O8" i="8"/>
  <c r="O38" i="8" s="1"/>
  <c r="E38" i="8"/>
  <c r="I38" i="8"/>
  <c r="D74" i="8"/>
  <c r="H74" i="8"/>
  <c r="O92" i="8"/>
  <c r="O86" i="8"/>
  <c r="L55" i="7"/>
  <c r="K73" i="7"/>
  <c r="C39" i="7"/>
  <c r="G39" i="7"/>
  <c r="D75" i="7"/>
  <c r="D77" i="7" s="1"/>
  <c r="D97" i="7" s="1"/>
  <c r="D102" i="7" s="1"/>
  <c r="H75" i="7"/>
  <c r="H77" i="7" s="1"/>
  <c r="H97" i="7" s="1"/>
  <c r="H102" i="7" s="1"/>
  <c r="E39" i="7"/>
  <c r="I39" i="7"/>
  <c r="I77" i="7" s="1"/>
  <c r="I97" i="7" s="1"/>
  <c r="I102" i="7" s="1"/>
  <c r="F75" i="7"/>
  <c r="F77" i="7" s="1"/>
  <c r="F97" i="7" s="1"/>
  <c r="F102" i="7" s="1"/>
  <c r="J75" i="7"/>
  <c r="J77" i="7" s="1"/>
  <c r="J97" i="7" s="1"/>
  <c r="J102" i="7" s="1"/>
  <c r="C77" i="7"/>
  <c r="C97" i="7" s="1"/>
  <c r="C102" i="7" s="1"/>
  <c r="G77" i="7"/>
  <c r="G97" i="7" s="1"/>
  <c r="G102" i="7" s="1"/>
  <c r="E77" i="7"/>
  <c r="E97" i="7" s="1"/>
  <c r="E102" i="7" s="1"/>
  <c r="L87" i="7"/>
  <c r="L93" i="7"/>
  <c r="K87" i="7"/>
  <c r="L11" i="7"/>
  <c r="L12" i="7" s="1"/>
  <c r="L58" i="7"/>
  <c r="L73" i="7" s="1"/>
  <c r="L110" i="7"/>
  <c r="L131" i="7" s="1"/>
  <c r="K9" i="7"/>
  <c r="K55" i="7"/>
  <c r="K93" i="7"/>
  <c r="C40" i="6"/>
  <c r="G40" i="6"/>
  <c r="E40" i="6"/>
  <c r="I40" i="6"/>
  <c r="P56" i="6"/>
  <c r="P87" i="6"/>
  <c r="P93" i="6"/>
  <c r="O87" i="6"/>
  <c r="P12" i="6"/>
  <c r="P13" i="6" s="1"/>
  <c r="P58" i="6"/>
  <c r="P73" i="6" s="1"/>
  <c r="P104" i="6"/>
  <c r="P125" i="6" s="1"/>
  <c r="O10" i="6"/>
  <c r="O56" i="6"/>
  <c r="O75" i="6" s="1"/>
  <c r="O93" i="6"/>
  <c r="L46" i="5"/>
  <c r="L66" i="5" s="1"/>
  <c r="L70" i="5" s="1"/>
  <c r="L44" i="5"/>
  <c r="L64" i="5"/>
  <c r="D5" i="4"/>
  <c r="F4" i="4"/>
  <c r="F5" i="4"/>
  <c r="D6" i="4" s="1"/>
  <c r="F6" i="4" s="1"/>
  <c r="D7" i="4" s="1"/>
  <c r="F7" i="4" s="1"/>
  <c r="D8" i="4" s="1"/>
  <c r="F8" i="4" s="1"/>
  <c r="D9" i="4" s="1"/>
  <c r="F9" i="4" s="1"/>
  <c r="D10" i="4" s="1"/>
  <c r="F10" i="4" s="1"/>
  <c r="D11" i="4" s="1"/>
  <c r="F11" i="4" s="1"/>
  <c r="D12" i="4" s="1"/>
  <c r="F12" i="4" s="1"/>
  <c r="D13" i="4" s="1"/>
  <c r="F13" i="4" s="1"/>
  <c r="D14" i="4" s="1"/>
  <c r="F14" i="4" s="1"/>
  <c r="F3" i="4"/>
  <c r="D4" i="4" s="1"/>
  <c r="E76" i="8" l="1"/>
  <c r="E96" i="8" s="1"/>
  <c r="E101" i="8" s="1"/>
  <c r="C76" i="8"/>
  <c r="C96" i="8" s="1"/>
  <c r="C101" i="8" s="1"/>
  <c r="I77" i="6"/>
  <c r="I97" i="6" s="1"/>
  <c r="I101" i="6" s="1"/>
  <c r="G77" i="6"/>
  <c r="G97" i="6" s="1"/>
  <c r="G101" i="6" s="1"/>
  <c r="O95" i="6"/>
  <c r="C77" i="6"/>
  <c r="C97" i="6" s="1"/>
  <c r="C101" i="6" s="1"/>
  <c r="E77" i="6"/>
  <c r="E97" i="6" s="1"/>
  <c r="E101" i="6" s="1"/>
  <c r="P95" i="6"/>
  <c r="O94" i="8"/>
  <c r="F76" i="8"/>
  <c r="F96" i="8" s="1"/>
  <c r="F101" i="8" s="1"/>
  <c r="H76" i="8"/>
  <c r="H96" i="8" s="1"/>
  <c r="H101" i="8" s="1"/>
  <c r="D76" i="8"/>
  <c r="D96" i="8" s="1"/>
  <c r="D101" i="8" s="1"/>
  <c r="I76" i="8"/>
  <c r="I96" i="8" s="1"/>
  <c r="I101" i="8" s="1"/>
  <c r="G76" i="8"/>
  <c r="G96" i="8" s="1"/>
  <c r="G101" i="8" s="1"/>
  <c r="J76" i="8"/>
  <c r="J96" i="8" s="1"/>
  <c r="J101" i="8" s="1"/>
  <c r="O76" i="8"/>
  <c r="L75" i="7"/>
  <c r="K75" i="7"/>
  <c r="L9" i="7"/>
  <c r="L39" i="7" s="1"/>
  <c r="K39" i="7"/>
  <c r="K95" i="7"/>
  <c r="L95" i="7"/>
  <c r="P10" i="6"/>
  <c r="P40" i="6" s="1"/>
  <c r="O40" i="6"/>
  <c r="O77" i="6" s="1"/>
  <c r="P75" i="6"/>
  <c r="O97" i="6" l="1"/>
  <c r="O101" i="6" s="1"/>
  <c r="P77" i="6"/>
  <c r="P97" i="6" s="1"/>
  <c r="P101" i="6" s="1"/>
  <c r="O96" i="8"/>
  <c r="O101" i="8" s="1"/>
  <c r="K77" i="7"/>
  <c r="K97" i="7" s="1"/>
  <c r="K102" i="7" s="1"/>
  <c r="L77" i="7"/>
  <c r="L97" i="7" s="1"/>
  <c r="L102" i="7" s="1"/>
</calcChain>
</file>

<file path=xl/sharedStrings.xml><?xml version="1.0" encoding="utf-8"?>
<sst xmlns="http://schemas.openxmlformats.org/spreadsheetml/2006/main" count="522" uniqueCount="126">
  <si>
    <t>Concepto</t>
  </si>
  <si>
    <t>ene</t>
  </si>
  <si>
    <t>feb</t>
  </si>
  <si>
    <t>mar</t>
  </si>
  <si>
    <t>may</t>
  </si>
  <si>
    <t>abr</t>
  </si>
  <si>
    <t>jun</t>
  </si>
  <si>
    <t>jul</t>
  </si>
  <si>
    <t>ago</t>
  </si>
  <si>
    <t>sep</t>
  </si>
  <si>
    <t>oct</t>
  </si>
  <si>
    <t>nov</t>
  </si>
  <si>
    <t>dic</t>
  </si>
  <si>
    <t>Total</t>
  </si>
  <si>
    <t>PERIODO</t>
  </si>
  <si>
    <t xml:space="preserve">desembolso seguro </t>
  </si>
  <si>
    <t>dividendos recibidos acciones ecopetrol</t>
  </si>
  <si>
    <t>pago ganancia titulo Fortuna</t>
  </si>
  <si>
    <t>Reembolso saldo a favor Dian</t>
  </si>
  <si>
    <t>Total Ingresos Percibidos durante el periodo</t>
  </si>
  <si>
    <t>ALIMENTOS PROCESADOS S.A</t>
  </si>
  <si>
    <t>PRESUPUESTO DE COSTOS  Y GASTOS   AÑO 2015</t>
  </si>
  <si>
    <t xml:space="preserve">COSTOS </t>
  </si>
  <si>
    <t>COSTOS DE PRODUCCION</t>
  </si>
  <si>
    <t xml:space="preserve">COSTOS DE VENTAS </t>
  </si>
  <si>
    <t>GASTOS OPERACIONALES</t>
  </si>
  <si>
    <t>Cuenta</t>
  </si>
  <si>
    <t>Descripcion</t>
  </si>
  <si>
    <t>Enero</t>
  </si>
  <si>
    <t>Feb</t>
  </si>
  <si>
    <t>Marzo</t>
  </si>
  <si>
    <t>Abril</t>
  </si>
  <si>
    <t>Mayo</t>
  </si>
  <si>
    <t>Junio</t>
  </si>
  <si>
    <t>Julio</t>
  </si>
  <si>
    <t>Agosto</t>
  </si>
  <si>
    <t>Acumulado</t>
  </si>
  <si>
    <t>Promedio</t>
  </si>
  <si>
    <t>Industrias Manufactureras</t>
  </si>
  <si>
    <t>Devoluciones,Rebajas Y Dsctos.</t>
  </si>
  <si>
    <t>Ingresoso Operacinales</t>
  </si>
  <si>
    <t>De Industrias Manufactureras</t>
  </si>
  <si>
    <t>Costo de Venta</t>
  </si>
  <si>
    <t>Utilidad Bruta</t>
  </si>
  <si>
    <t>Gastos Del Personal</t>
  </si>
  <si>
    <t>Honorarios</t>
  </si>
  <si>
    <t>Impuestos</t>
  </si>
  <si>
    <t>Arrendamientos</t>
  </si>
  <si>
    <t>Contribuciones Y Afiliaciones</t>
  </si>
  <si>
    <t>Seguros</t>
  </si>
  <si>
    <t>Servicios</t>
  </si>
  <si>
    <t>Gastos Legales</t>
  </si>
  <si>
    <t>Mantenimiento Y Reparaciones</t>
  </si>
  <si>
    <t>Adecuacion E Instalacion</t>
  </si>
  <si>
    <t>Gastos De Viaje</t>
  </si>
  <si>
    <t>Depreciaciones</t>
  </si>
  <si>
    <t>Amortizaciones</t>
  </si>
  <si>
    <t>Diversos</t>
  </si>
  <si>
    <t>Gastos de Administracion</t>
  </si>
  <si>
    <t>Provisiones</t>
  </si>
  <si>
    <t>Gastos de Ventas</t>
  </si>
  <si>
    <t>Gastos Operacionales</t>
  </si>
  <si>
    <t>Utilidad Operacional</t>
  </si>
  <si>
    <t>Otras Ventas</t>
  </si>
  <si>
    <t>Financieros</t>
  </si>
  <si>
    <t>Utilidad En Venta De Propiedad</t>
  </si>
  <si>
    <t>Recuperaciones</t>
  </si>
  <si>
    <t>Indemnizaciones</t>
  </si>
  <si>
    <t>Ingresos De Ejercicios Anterio</t>
  </si>
  <si>
    <t>Ingresos no Opeacionales</t>
  </si>
  <si>
    <t>Perdida En Venta Y Retiro De B</t>
  </si>
  <si>
    <t>Gastos Extraordinarios</t>
  </si>
  <si>
    <t>Gastos Diversos</t>
  </si>
  <si>
    <t>Gastos no Operacionales</t>
  </si>
  <si>
    <t>Utilidad o Perdida no Operc</t>
  </si>
  <si>
    <t>Utilidad Antes de Impuestos</t>
  </si>
  <si>
    <t>Impuesto De Renta Y Complement</t>
  </si>
  <si>
    <t>Utilidad o Perdida</t>
  </si>
  <si>
    <t>Consumos De Materia Prima</t>
  </si>
  <si>
    <t>Traslado A Producto Proceso</t>
  </si>
  <si>
    <t>Traslad Producto En Proces(Cr)</t>
  </si>
  <si>
    <t>Gastos De Personal</t>
  </si>
  <si>
    <t>Traslado A Product Proceso(Cr)</t>
  </si>
  <si>
    <t>Contratacion Talleres Externos</t>
  </si>
  <si>
    <t>Traslado A Producto Proceso Cr</t>
  </si>
  <si>
    <t>Neto</t>
  </si>
  <si>
    <t>COSTO DE VENTA</t>
  </si>
  <si>
    <t>GASTOS DE ADMINISTRACION</t>
  </si>
  <si>
    <t>GASTOS DE VENTAS</t>
  </si>
  <si>
    <t>TOTAL COSTO</t>
  </si>
  <si>
    <t>TOTAL GASTOS DE ADMINSITRACIO</t>
  </si>
  <si>
    <t>TOTAL GASTOS DE VENTAS</t>
  </si>
  <si>
    <t>TOTAL GASTOS FINANCIEROS</t>
  </si>
  <si>
    <t>TOTAL DESEMBOLSOS</t>
  </si>
  <si>
    <t>RESUMEN</t>
  </si>
  <si>
    <t>Gastos Operacionales ( gastos de administracion + gastos de ventas )</t>
  </si>
  <si>
    <t>Gastos financieros</t>
  </si>
  <si>
    <t>Septiembre</t>
  </si>
  <si>
    <t>Octubre</t>
  </si>
  <si>
    <t>Noviembre</t>
  </si>
  <si>
    <t>Diciembre</t>
  </si>
  <si>
    <t>SALDOS DE CUENTAS DE COSTOS Y GASTOS  AÑO 2014</t>
  </si>
  <si>
    <t>LA COMPAÑÍA ALIMENTOS PROCESADOS S.A , SE ENCUENTRA EN PROCESO DE ELABORAR SU SU PRESUPUESTO PARA EL AÑO 2015</t>
  </si>
  <si>
    <t>Y A DESIGNADO A LAS PERSONAS DEL DEPARTAMENTO DE CONTABILIDAD Y DE PRODUCCION PARA  LA PARTE PRESUPUESTAL DE LOS RUBROS SIGUEINTES:</t>
  </si>
  <si>
    <t>Costos de produccion</t>
  </si>
  <si>
    <t>gastos de administracion</t>
  </si>
  <si>
    <t>gastos de ventas</t>
  </si>
  <si>
    <t>gastos fiancieros</t>
  </si>
  <si>
    <t>se tomara las cifras del año 2014, y se considerara el dato del IPC  para el cierre del año entregado por el Gobierno nacional a traves del Dane.</t>
  </si>
  <si>
    <t>en los costos se realizaron negociaciones para los meses de marzo, junio, mayo , noviemnre y diciembre para las cuales se requiere un incremento</t>
  </si>
  <si>
    <t>en los gastos de personal , y consumos de materia prima con un incremento del 20%  y contratacion de talleres externos con un 50% de su saldo en el mes correspondiente al año 2014</t>
  </si>
  <si>
    <t xml:space="preserve">a la venta </t>
  </si>
  <si>
    <t>En los gastos financieros considerando que las ventas las realizamos a credito, se presupuesta realizar descuentos del 5% sobre el valor del costo de materia prima , los cuales seran contabilizados en la cuenta 5395</t>
  </si>
  <si>
    <t>provision de impuesto de renta</t>
  </si>
  <si>
    <t>Se provisionara  $80.000 mensuales en materia de impuestos, hasta diciembre</t>
  </si>
  <si>
    <t>TOTAL GASTOS DE ADMINISTRACION</t>
  </si>
  <si>
    <t>SE REQUIERE CONOCER EL TOTAL DE LOS  RECURSOS NECESARIOS PARA PODER OPERAR POR EL  PERIODO 2015</t>
  </si>
  <si>
    <t>igualemente se estima que trimestralmente se debe hacer un abono por concepto de intereses sobre obligaciones financieras de $10.000</t>
  </si>
  <si>
    <t xml:space="preserve">se pagara los honorarios a un abogado por valor de $32.000  en cuotas iguales a partir de marzo por $8.000 </t>
  </si>
  <si>
    <t>en los gastos varios de ventas se pagara un indemnizacion de $100.000 en  3 cuotas de 30%,30% y 40 % trimestral a partir de febrero</t>
  </si>
  <si>
    <t>los gastos de viaje se presupuestan $50.000 para el viaje del gerente a la china en busqueda de proveedores de materia prima</t>
  </si>
  <si>
    <t>en los honorarios de administracion se contabliza la asesoria en materia de normas internacionales por valor de $30.000</t>
  </si>
  <si>
    <t>defina que partidas retiraria usted del presupuesto considerando que no son efectivamante pagadas</t>
  </si>
  <si>
    <t xml:space="preserve">Este presupuesto lo confecciona o construye bajo las siguientes condiciones </t>
  </si>
  <si>
    <t>CIFRAS EN MILES DE PESOS</t>
  </si>
  <si>
    <t>TOTAL DESEMBOLSO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</si>
</sst>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,;\(#,##0,\)"/>
    <numFmt numFmtId="165" formatCode="_(* #,##0.00_);_(* \(#,##0.00\);_(* &quot;-&quot;??_);_(@_)"/>
    <numFmt numFmtId="166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/>
      <sz val="7.05"/>
      <color theme="10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i/>
      <sz val="8"/>
      <color theme="0"/>
      <name val="Arial"/>
      <family val="2"/>
    </font>
    <font>
      <b/>
      <i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9" fontId="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1" fillId="2" borderId="1" xfId="0" applyFont="1" applyFill="1" applyBorder="1"/>
    <xf numFmtId="0" fontId="1" fillId="0" borderId="0" xfId="0" applyFont="1" applyBorder="1" applyAlignment="1">
      <alignment horizontal="center"/>
    </xf>
    <xf numFmtId="0" fontId="1" fillId="3" borderId="3" xfId="0" applyFont="1" applyFill="1" applyBorder="1"/>
    <xf numFmtId="0" fontId="0" fillId="3" borderId="0" xfId="0" applyFill="1"/>
    <xf numFmtId="0" fontId="1" fillId="3" borderId="1" xfId="0" applyFont="1" applyFill="1" applyBorder="1"/>
    <xf numFmtId="0" fontId="0" fillId="3" borderId="1" xfId="0" applyFill="1" applyBorder="1"/>
    <xf numFmtId="0" fontId="2" fillId="0" borderId="0" xfId="0" applyFont="1"/>
    <xf numFmtId="4" fontId="0" fillId="0" borderId="0" xfId="1" applyNumberFormat="1" applyFont="1"/>
    <xf numFmtId="4" fontId="0" fillId="0" borderId="0" xfId="0" applyNumberFormat="1"/>
    <xf numFmtId="0" fontId="5" fillId="0" borderId="0" xfId="2" applyFont="1"/>
    <xf numFmtId="17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/>
    <xf numFmtId="164" fontId="6" fillId="0" borderId="0" xfId="2" applyNumberFormat="1" applyFont="1"/>
    <xf numFmtId="164" fontId="5" fillId="0" borderId="0" xfId="2" applyNumberFormat="1" applyFont="1"/>
    <xf numFmtId="0" fontId="6" fillId="0" borderId="5" xfId="2" applyFont="1" applyBorder="1"/>
    <xf numFmtId="0" fontId="5" fillId="0" borderId="5" xfId="2" applyFont="1" applyBorder="1"/>
    <xf numFmtId="164" fontId="5" fillId="0" borderId="5" xfId="2" applyNumberFormat="1" applyFont="1" applyBorder="1"/>
    <xf numFmtId="0" fontId="5" fillId="2" borderId="0" xfId="2" applyFont="1" applyFill="1"/>
    <xf numFmtId="164" fontId="5" fillId="0" borderId="6" xfId="2" applyNumberFormat="1" applyFont="1" applyBorder="1"/>
    <xf numFmtId="17" fontId="5" fillId="0" borderId="5" xfId="2" applyNumberFormat="1" applyFont="1" applyBorder="1" applyAlignment="1">
      <alignment horizontal="center"/>
    </xf>
    <xf numFmtId="164" fontId="6" fillId="0" borderId="5" xfId="2" applyNumberFormat="1" applyFont="1" applyBorder="1"/>
    <xf numFmtId="0" fontId="6" fillId="0" borderId="7" xfId="2" applyFont="1" applyBorder="1"/>
    <xf numFmtId="164" fontId="6" fillId="0" borderId="7" xfId="2" applyNumberFormat="1" applyFont="1" applyBorder="1"/>
    <xf numFmtId="0" fontId="5" fillId="0" borderId="8" xfId="2" applyFont="1" applyBorder="1"/>
    <xf numFmtId="0" fontId="5" fillId="0" borderId="9" xfId="2" applyFont="1" applyBorder="1"/>
    <xf numFmtId="17" fontId="5" fillId="0" borderId="9" xfId="2" applyNumberFormat="1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6" fillId="0" borderId="11" xfId="2" applyFont="1" applyBorder="1"/>
    <xf numFmtId="164" fontId="6" fillId="0" borderId="11" xfId="2" applyNumberFormat="1" applyFont="1" applyBorder="1"/>
    <xf numFmtId="0" fontId="6" fillId="0" borderId="8" xfId="2" applyFont="1" applyBorder="1"/>
    <xf numFmtId="164" fontId="5" fillId="0" borderId="9" xfId="2" applyNumberFormat="1" applyFont="1" applyBorder="1"/>
    <xf numFmtId="164" fontId="5" fillId="0" borderId="10" xfId="2" applyNumberFormat="1" applyFont="1" applyBorder="1"/>
    <xf numFmtId="0" fontId="6" fillId="0" borderId="12" xfId="2" applyFont="1" applyBorder="1"/>
    <xf numFmtId="0" fontId="5" fillId="0" borderId="13" xfId="2" applyFont="1" applyBorder="1"/>
    <xf numFmtId="164" fontId="5" fillId="0" borderId="13" xfId="2" applyNumberFormat="1" applyFont="1" applyBorder="1"/>
    <xf numFmtId="164" fontId="5" fillId="0" borderId="14" xfId="2" applyNumberFormat="1" applyFont="1" applyBorder="1"/>
    <xf numFmtId="0" fontId="6" fillId="0" borderId="13" xfId="2" applyFont="1" applyBorder="1"/>
    <xf numFmtId="0" fontId="6" fillId="0" borderId="14" xfId="2" applyFont="1" applyBorder="1"/>
    <xf numFmtId="164" fontId="10" fillId="0" borderId="5" xfId="2" applyNumberFormat="1" applyFont="1" applyBorder="1"/>
    <xf numFmtId="164" fontId="10" fillId="0" borderId="11" xfId="2" applyNumberFormat="1" applyFont="1" applyBorder="1"/>
    <xf numFmtId="164" fontId="11" fillId="0" borderId="9" xfId="2" applyNumberFormat="1" applyFont="1" applyBorder="1"/>
    <xf numFmtId="164" fontId="11" fillId="0" borderId="10" xfId="2" applyNumberFormat="1" applyFont="1" applyBorder="1"/>
    <xf numFmtId="164" fontId="11" fillId="0" borderId="0" xfId="2" applyNumberFormat="1" applyFont="1"/>
    <xf numFmtId="0" fontId="10" fillId="0" borderId="5" xfId="2" applyFont="1" applyBorder="1"/>
    <xf numFmtId="164" fontId="11" fillId="0" borderId="14" xfId="2" applyNumberFormat="1" applyFont="1" applyBorder="1"/>
    <xf numFmtId="164" fontId="10" fillId="0" borderId="0" xfId="2" applyNumberFormat="1" applyFont="1"/>
    <xf numFmtId="0" fontId="10" fillId="0" borderId="0" xfId="2" applyFont="1"/>
    <xf numFmtId="0" fontId="10" fillId="0" borderId="13" xfId="2" applyFont="1" applyBorder="1"/>
    <xf numFmtId="0" fontId="10" fillId="0" borderId="14" xfId="2" applyFont="1" applyBorder="1"/>
    <xf numFmtId="164" fontId="10" fillId="0" borderId="7" xfId="2" applyNumberFormat="1" applyFont="1" applyBorder="1"/>
    <xf numFmtId="164" fontId="5" fillId="0" borderId="15" xfId="2" applyNumberFormat="1" applyFont="1" applyBorder="1"/>
    <xf numFmtId="164" fontId="11" fillId="0" borderId="15" xfId="2" applyNumberFormat="1" applyFont="1" applyBorder="1"/>
    <xf numFmtId="164" fontId="11" fillId="0" borderId="5" xfId="2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16" xfId="0" applyBorder="1"/>
    <xf numFmtId="0" fontId="0" fillId="0" borderId="6" xfId="0" applyBorder="1"/>
    <xf numFmtId="0" fontId="6" fillId="0" borderId="0" xfId="2" applyFont="1" applyAlignment="1">
      <alignment wrapText="1"/>
    </xf>
    <xf numFmtId="0" fontId="5" fillId="0" borderId="13" xfId="2" applyFont="1" applyBorder="1" applyAlignment="1">
      <alignment wrapText="1"/>
    </xf>
    <xf numFmtId="0" fontId="5" fillId="0" borderId="11" xfId="2" applyFont="1" applyBorder="1"/>
    <xf numFmtId="0" fontId="5" fillId="0" borderId="2" xfId="2" applyFont="1" applyBorder="1"/>
    <xf numFmtId="164" fontId="5" fillId="0" borderId="2" xfId="2" applyNumberFormat="1" applyFont="1" applyBorder="1"/>
    <xf numFmtId="164" fontId="11" fillId="0" borderId="2" xfId="2" applyNumberFormat="1" applyFont="1" applyBorder="1"/>
    <xf numFmtId="0" fontId="1" fillId="0" borderId="2" xfId="0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6" fillId="0" borderId="14" xfId="2" applyFont="1" applyBorder="1" applyAlignment="1">
      <alignment horizontal="center"/>
    </xf>
  </cellXfs>
  <cellStyles count="19">
    <cellStyle name="Comma_Book2" xfId="3"/>
    <cellStyle name="Euro" xfId="4"/>
    <cellStyle name="Euro 2" xfId="5"/>
    <cellStyle name="Hipervínculo 2" xfId="6"/>
    <cellStyle name="Millares 2" xfId="7"/>
    <cellStyle name="Millares 2 2" xfId="8"/>
    <cellStyle name="Millares 3" xfId="9"/>
    <cellStyle name="Normal" xfId="0" builtinId="0"/>
    <cellStyle name="Normal 2" xfId="2"/>
    <cellStyle name="Normal 2 2" xfId="10"/>
    <cellStyle name="Normal 2 2 2" xfId="11"/>
    <cellStyle name="Normal 3 2" xfId="12"/>
    <cellStyle name="Normal 4" xfId="13"/>
    <cellStyle name="Normal 5" xfId="14"/>
    <cellStyle name="Normal 6" xfId="15"/>
    <cellStyle name="Porcentaje" xfId="1" builtinId="5"/>
    <cellStyle name="Porcentual 2" xfId="16"/>
    <cellStyle name="Porcentual 3" xfId="17"/>
    <cellStyle name="Porcentual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maria%20Graficas%20Los%20Andes%20Ago%202010%20Ie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Bkr/a&#241;o%202007/clientes/maquinarias/archivos%20de%20trabajo/Maquinarias%20Sumarias%2009-2007-p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ultores3/Documents/BKF/BKR/a&#241;o%202010/Milenio/Archivos%20trabajados/Milenio%20Sumarias%20ene-Junio-10%20pkz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er/Mis%20documentos/A&#241;o%202005/Clientes%202005/Grupo%20%20Aldor/Tubos%20de%20Occidente/Visista%20de%20Cierre%20de%202005/pyg%20mes%20a%20mes%20tubos%2012-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VarBce"/>
      <sheetName val="Var pyg"/>
      <sheetName val=" Balance y PyG"/>
      <sheetName val="Bce x Terc"/>
      <sheetName val="Bce"/>
      <sheetName val="Er Mes a Mes"/>
      <sheetName val="11"/>
      <sheetName val="11-1"/>
      <sheetName val="12"/>
      <sheetName val="13"/>
      <sheetName val="13-1"/>
      <sheetName val="PT 13-2"/>
      <sheetName val="PT 13-3"/>
      <sheetName val="13 -1"/>
      <sheetName val="1330"/>
      <sheetName val="1335"/>
      <sheetName val="1345"/>
      <sheetName val="1355"/>
      <sheetName val="1365"/>
      <sheetName val="1380"/>
      <sheetName val="14"/>
      <sheetName val="14-1"/>
      <sheetName val="15"/>
      <sheetName val="15-1"/>
      <sheetName val="15-2"/>
      <sheetName val="Aux 15"/>
      <sheetName val="Mod AF"/>
      <sheetName val="16"/>
      <sheetName val="Aux 16"/>
      <sheetName val="17"/>
      <sheetName val="17-1"/>
      <sheetName val="Aux 17"/>
      <sheetName val="18"/>
      <sheetName val="19"/>
      <sheetName val="21"/>
      <sheetName val="21-1"/>
      <sheetName val="22"/>
      <sheetName val="22-1"/>
      <sheetName val="22-2"/>
      <sheetName val="23"/>
      <sheetName val="23-1"/>
      <sheetName val="2370"/>
      <sheetName val="24"/>
      <sheetName val="25"/>
      <sheetName val="25-1"/>
      <sheetName val="26"/>
      <sheetName val="26-1"/>
      <sheetName val="28"/>
      <sheetName val="30"/>
      <sheetName val="Libros"/>
      <sheetName val="PYG"/>
    </sheetNames>
    <sheetDataSet>
      <sheetData sheetId="0">
        <row r="9">
          <cell r="A9">
            <v>1105</v>
          </cell>
          <cell r="B9" t="str">
            <v>CAJA</v>
          </cell>
          <cell r="C9">
            <v>56579160.659999996</v>
          </cell>
          <cell r="D9">
            <v>45534772.710000001</v>
          </cell>
        </row>
        <row r="10">
          <cell r="A10">
            <v>1110</v>
          </cell>
          <cell r="B10" t="str">
            <v>BANCOS</v>
          </cell>
          <cell r="C10">
            <v>486331277.24000001</v>
          </cell>
          <cell r="D10">
            <v>342145050.77999997</v>
          </cell>
        </row>
        <row r="11">
          <cell r="A11">
            <v>1120</v>
          </cell>
          <cell r="B11" t="str">
            <v>CUENTAS DE AHORROS</v>
          </cell>
          <cell r="C11">
            <v>3627.09</v>
          </cell>
          <cell r="D11">
            <v>46420615.909999996</v>
          </cell>
        </row>
        <row r="12">
          <cell r="A12">
            <v>1245</v>
          </cell>
          <cell r="B12" t="str">
            <v>DERECHOS FIDUCIARIOS</v>
          </cell>
          <cell r="C12">
            <v>511297.89</v>
          </cell>
          <cell r="D12">
            <v>520918.34</v>
          </cell>
        </row>
        <row r="13">
          <cell r="A13">
            <v>1295</v>
          </cell>
          <cell r="B13" t="str">
            <v>OTRAS INVERSIONES</v>
          </cell>
          <cell r="C13">
            <v>5131728.13</v>
          </cell>
          <cell r="D13">
            <v>5332970.1399999997</v>
          </cell>
        </row>
        <row r="14">
          <cell r="A14">
            <v>1305</v>
          </cell>
          <cell r="B14" t="str">
            <v>CLIENTES</v>
          </cell>
          <cell r="C14">
            <v>4742337725.7700005</v>
          </cell>
          <cell r="D14">
            <v>5354327332.6999998</v>
          </cell>
        </row>
        <row r="15">
          <cell r="A15">
            <v>1330</v>
          </cell>
          <cell r="B15" t="str">
            <v>ANTICIPOS Y AVANCES</v>
          </cell>
          <cell r="C15">
            <v>0</v>
          </cell>
          <cell r="D15">
            <v>75763490</v>
          </cell>
        </row>
        <row r="16">
          <cell r="A16">
            <v>1335</v>
          </cell>
          <cell r="B16" t="str">
            <v>DEPOSITOS</v>
          </cell>
          <cell r="C16">
            <v>1894755.09</v>
          </cell>
          <cell r="D16">
            <v>2323424.77</v>
          </cell>
        </row>
        <row r="17">
          <cell r="A17">
            <v>1345</v>
          </cell>
          <cell r="B17" t="str">
            <v>INGRESOS POR COBRAR</v>
          </cell>
          <cell r="C17">
            <v>20915526</v>
          </cell>
          <cell r="D17">
            <v>13409516</v>
          </cell>
        </row>
        <row r="18">
          <cell r="A18">
            <v>1355</v>
          </cell>
          <cell r="B18" t="str">
            <v>ANTICIPO DE IMPTOS Y CONTR</v>
          </cell>
          <cell r="C18">
            <v>1376846841.8099999</v>
          </cell>
          <cell r="D18">
            <v>1383540237.3399999</v>
          </cell>
        </row>
        <row r="19">
          <cell r="A19">
            <v>1365</v>
          </cell>
          <cell r="B19" t="str">
            <v>CUENTAS POR COBRAR A TRABA</v>
          </cell>
          <cell r="C19">
            <v>7755515.6799999997</v>
          </cell>
          <cell r="D19">
            <v>5012341</v>
          </cell>
        </row>
        <row r="20">
          <cell r="A20">
            <v>1380</v>
          </cell>
          <cell r="B20" t="str">
            <v>DEUDORES VARIOS</v>
          </cell>
          <cell r="C20">
            <v>431329848.39999998</v>
          </cell>
          <cell r="D20">
            <v>546627111.04999995</v>
          </cell>
        </row>
        <row r="21">
          <cell r="A21">
            <v>1399</v>
          </cell>
          <cell r="B21" t="str">
            <v>PROVISIONES</v>
          </cell>
          <cell r="C21">
            <v>-547943124</v>
          </cell>
          <cell r="D21">
            <v>-729763756.03999996</v>
          </cell>
        </row>
        <row r="22">
          <cell r="A22">
            <v>1405</v>
          </cell>
          <cell r="B22" t="str">
            <v>MATERIAS PRIMAS</v>
          </cell>
          <cell r="C22">
            <v>2145928572.1300001</v>
          </cell>
          <cell r="D22">
            <v>1575826918.6199999</v>
          </cell>
        </row>
        <row r="23">
          <cell r="A23">
            <v>1410</v>
          </cell>
          <cell r="B23" t="str">
            <v>PRODUCTOS EN PROCESO</v>
          </cell>
          <cell r="C23">
            <v>272556010.91000003</v>
          </cell>
          <cell r="D23">
            <v>380130553.17000002</v>
          </cell>
        </row>
        <row r="24">
          <cell r="A24">
            <v>1430</v>
          </cell>
          <cell r="B24" t="str">
            <v>PRODUCTOS TERMINADOS</v>
          </cell>
          <cell r="C24">
            <v>1330072933.3399999</v>
          </cell>
          <cell r="D24">
            <v>1012189394</v>
          </cell>
        </row>
        <row r="25">
          <cell r="A25">
            <v>1455</v>
          </cell>
          <cell r="B25" t="str">
            <v>MATERIALES REPUESTOS Y ACC</v>
          </cell>
          <cell r="C25">
            <v>849705012.13999999</v>
          </cell>
          <cell r="D25">
            <v>631179580.60000002</v>
          </cell>
        </row>
        <row r="26">
          <cell r="A26">
            <v>1460</v>
          </cell>
          <cell r="B26" t="str">
            <v>ENVASES Y EMPAQUES</v>
          </cell>
          <cell r="C26">
            <v>27666147.760000002</v>
          </cell>
          <cell r="D26">
            <v>11235734.689999999</v>
          </cell>
        </row>
        <row r="27">
          <cell r="A27">
            <v>1465</v>
          </cell>
          <cell r="B27" t="str">
            <v>INVENTARIOS EN TRANSITO</v>
          </cell>
          <cell r="C27">
            <v>33264866.370000001</v>
          </cell>
          <cell r="D27">
            <v>268608842.37</v>
          </cell>
        </row>
        <row r="28">
          <cell r="A28">
            <v>1520</v>
          </cell>
          <cell r="B28" t="str">
            <v>MAQUINARIA Y EQUIPO</v>
          </cell>
          <cell r="C28">
            <v>4195547880.5100002</v>
          </cell>
          <cell r="D28">
            <v>5445850505.9799995</v>
          </cell>
        </row>
        <row r="29">
          <cell r="A29">
            <v>1524</v>
          </cell>
          <cell r="B29" t="str">
            <v>EQUIPO DE OFICINA</v>
          </cell>
          <cell r="C29">
            <v>120614409.8</v>
          </cell>
          <cell r="D29">
            <v>135891364.80000001</v>
          </cell>
        </row>
        <row r="30">
          <cell r="A30">
            <v>1528</v>
          </cell>
          <cell r="B30" t="str">
            <v>EQUIPO DE COMPUTACION Y CO</v>
          </cell>
          <cell r="C30">
            <v>230684511.74000001</v>
          </cell>
          <cell r="D30">
            <v>288553364.54000002</v>
          </cell>
        </row>
        <row r="31">
          <cell r="A31">
            <v>1540</v>
          </cell>
          <cell r="B31" t="str">
            <v>FLOTA Y EQUIPO DE TRANSPOR</v>
          </cell>
          <cell r="C31">
            <v>289947999.97000003</v>
          </cell>
          <cell r="D31">
            <v>289221129.97000003</v>
          </cell>
        </row>
        <row r="32">
          <cell r="A32">
            <v>1556</v>
          </cell>
          <cell r="B32" t="str">
            <v>ACUEDUCTOS PLANTAS Y REDES</v>
          </cell>
          <cell r="C32">
            <v>51650450.200000003</v>
          </cell>
          <cell r="D32">
            <v>51650450.200000003</v>
          </cell>
        </row>
        <row r="33">
          <cell r="A33">
            <v>1588</v>
          </cell>
          <cell r="B33" t="str">
            <v>PROP.PLTA Y EQUIPO EN TRAN</v>
          </cell>
          <cell r="C33">
            <v>86976649</v>
          </cell>
          <cell r="D33">
            <v>0</v>
          </cell>
        </row>
        <row r="34">
          <cell r="A34">
            <v>1592</v>
          </cell>
          <cell r="B34" t="str">
            <v>DEPRECIACION ACUMULADA</v>
          </cell>
          <cell r="C34">
            <v>-2929405264.23</v>
          </cell>
          <cell r="D34">
            <v>-3212586477.48</v>
          </cell>
        </row>
        <row r="35">
          <cell r="A35">
            <v>1625</v>
          </cell>
          <cell r="B35" t="str">
            <v>DERECHOS</v>
          </cell>
          <cell r="C35">
            <v>456943536.36000001</v>
          </cell>
          <cell r="D35">
            <v>2267087857.5500002</v>
          </cell>
        </row>
        <row r="36">
          <cell r="A36">
            <v>1698</v>
          </cell>
          <cell r="B36" t="str">
            <v>DEPREC.Y/O AMORTIZ.ACUMULA</v>
          </cell>
          <cell r="C36">
            <v>-170353038.06</v>
          </cell>
          <cell r="D36">
            <v>-262662099.06</v>
          </cell>
        </row>
        <row r="37">
          <cell r="A37">
            <v>1705</v>
          </cell>
          <cell r="B37" t="str">
            <v>GASTOS PAGADOS POR ANTICIP</v>
          </cell>
          <cell r="C37">
            <v>15605696.310000001</v>
          </cell>
          <cell r="D37">
            <v>83325223.319999993</v>
          </cell>
        </row>
        <row r="38">
          <cell r="A38">
            <v>1710</v>
          </cell>
          <cell r="B38" t="str">
            <v>CARGOS DIFERIDOS</v>
          </cell>
          <cell r="C38">
            <v>22980792.41</v>
          </cell>
          <cell r="D38">
            <v>162941194.68000001</v>
          </cell>
        </row>
        <row r="39">
          <cell r="A39">
            <v>1910</v>
          </cell>
          <cell r="B39" t="str">
            <v>DE PROPIEDADES PLANTA Y EQ</v>
          </cell>
          <cell r="C39">
            <v>1712850758</v>
          </cell>
          <cell r="D39">
            <v>1712850758</v>
          </cell>
        </row>
        <row r="40">
          <cell r="A40">
            <v>2105</v>
          </cell>
          <cell r="B40" t="str">
            <v>BANCOS NACIONALES</v>
          </cell>
          <cell r="C40">
            <v>3807552534</v>
          </cell>
          <cell r="D40">
            <v>4234992883.6599998</v>
          </cell>
        </row>
        <row r="41">
          <cell r="A41">
            <v>2115</v>
          </cell>
          <cell r="B41" t="str">
            <v>CORPORACIONES FINANCIERAS</v>
          </cell>
          <cell r="C41">
            <v>564952868</v>
          </cell>
          <cell r="D41">
            <v>1569511875</v>
          </cell>
        </row>
        <row r="42">
          <cell r="A42">
            <v>2205</v>
          </cell>
          <cell r="B42" t="str">
            <v>NACIONALES</v>
          </cell>
          <cell r="C42">
            <v>2342092298.9299998</v>
          </cell>
          <cell r="D42">
            <v>1814720526</v>
          </cell>
        </row>
        <row r="43">
          <cell r="A43">
            <v>2210</v>
          </cell>
          <cell r="B43" t="str">
            <v>DEL EXTERIOR</v>
          </cell>
          <cell r="C43">
            <v>227097189.5</v>
          </cell>
          <cell r="D43">
            <v>371041940.08999997</v>
          </cell>
        </row>
        <row r="44">
          <cell r="A44">
            <v>2335</v>
          </cell>
          <cell r="B44" t="str">
            <v>COSTOS Y GASTOS POR  PAGAR</v>
          </cell>
          <cell r="C44">
            <v>577246492.08000004</v>
          </cell>
          <cell r="D44">
            <v>556968485.08000004</v>
          </cell>
        </row>
        <row r="45">
          <cell r="A45">
            <v>2360</v>
          </cell>
          <cell r="B45" t="str">
            <v>DIVIDENDOS  O PARTICIPACIO</v>
          </cell>
          <cell r="C45">
            <v>0</v>
          </cell>
          <cell r="D45">
            <v>351257432.00999999</v>
          </cell>
        </row>
        <row r="46">
          <cell r="A46">
            <v>2365</v>
          </cell>
          <cell r="B46" t="str">
            <v>RETENCION EN LA FUENTE</v>
          </cell>
          <cell r="C46">
            <v>28926761</v>
          </cell>
          <cell r="D46">
            <v>25803086</v>
          </cell>
        </row>
        <row r="47">
          <cell r="A47">
            <v>2367</v>
          </cell>
          <cell r="B47" t="str">
            <v>IMPUESTO A LAS VENTAS RETE</v>
          </cell>
          <cell r="C47">
            <v>33757466</v>
          </cell>
          <cell r="D47">
            <v>30779358</v>
          </cell>
        </row>
        <row r="48">
          <cell r="A48">
            <v>2368</v>
          </cell>
          <cell r="B48" t="str">
            <v>RETENCION IMPTO IND CIO X</v>
          </cell>
          <cell r="C48">
            <v>16848498</v>
          </cell>
          <cell r="D48">
            <v>23091858</v>
          </cell>
        </row>
        <row r="49">
          <cell r="A49">
            <v>2370</v>
          </cell>
          <cell r="B49" t="str">
            <v>RETENCIONES Y APORTES DE N</v>
          </cell>
          <cell r="C49">
            <v>74898441</v>
          </cell>
          <cell r="D49">
            <v>79202635</v>
          </cell>
        </row>
        <row r="50">
          <cell r="A50">
            <v>2380</v>
          </cell>
          <cell r="B50" t="str">
            <v>ACREEDORES VARIOS</v>
          </cell>
          <cell r="C50">
            <v>99093360.319999993</v>
          </cell>
          <cell r="D50">
            <v>52245300</v>
          </cell>
        </row>
        <row r="51">
          <cell r="A51">
            <v>2404</v>
          </cell>
          <cell r="B51" t="str">
            <v>DE RENTA Y COMPLEMENTARIOS</v>
          </cell>
          <cell r="C51">
            <v>486162000</v>
          </cell>
          <cell r="D51">
            <v>0</v>
          </cell>
        </row>
        <row r="52">
          <cell r="A52">
            <v>2408</v>
          </cell>
          <cell r="B52" t="str">
            <v>IMPUESTO SOBRE LAS VENTAS</v>
          </cell>
          <cell r="C52">
            <v>58989883.409999996</v>
          </cell>
          <cell r="D52">
            <v>245563213.69</v>
          </cell>
        </row>
        <row r="53">
          <cell r="A53">
            <v>2412</v>
          </cell>
          <cell r="B53" t="str">
            <v>DE INDUSTRIA Y COMERCIO</v>
          </cell>
          <cell r="C53">
            <v>213533171</v>
          </cell>
          <cell r="D53">
            <v>0</v>
          </cell>
        </row>
        <row r="54">
          <cell r="A54">
            <v>2495</v>
          </cell>
          <cell r="B54" t="str">
            <v>OTROS</v>
          </cell>
          <cell r="C54">
            <v>0</v>
          </cell>
          <cell r="D54">
            <v>22737000</v>
          </cell>
        </row>
        <row r="55">
          <cell r="A55">
            <v>2505</v>
          </cell>
          <cell r="B55" t="str">
            <v>SALARIOS POR PAGAR</v>
          </cell>
          <cell r="C55">
            <v>4022537</v>
          </cell>
          <cell r="D55">
            <v>0</v>
          </cell>
        </row>
        <row r="56">
          <cell r="A56">
            <v>2510</v>
          </cell>
          <cell r="B56" t="str">
            <v>CESANTIAS CONSOLIDADAS</v>
          </cell>
          <cell r="C56">
            <v>168462085</v>
          </cell>
          <cell r="D56">
            <v>149330713</v>
          </cell>
        </row>
        <row r="57">
          <cell r="A57">
            <v>2515</v>
          </cell>
          <cell r="B57" t="str">
            <v>INTERESES SOBRE CESANTIAS</v>
          </cell>
          <cell r="C57">
            <v>21169873</v>
          </cell>
          <cell r="D57">
            <v>12302120</v>
          </cell>
        </row>
        <row r="58">
          <cell r="A58">
            <v>2520</v>
          </cell>
          <cell r="B58" t="str">
            <v>PRIMA DE SERVICIOS</v>
          </cell>
          <cell r="C58">
            <v>4</v>
          </cell>
          <cell r="D58">
            <v>40570736</v>
          </cell>
        </row>
        <row r="59">
          <cell r="A59">
            <v>2525</v>
          </cell>
          <cell r="B59" t="str">
            <v>VACACIONES</v>
          </cell>
          <cell r="C59">
            <v>90998611</v>
          </cell>
          <cell r="D59">
            <v>115274627</v>
          </cell>
        </row>
        <row r="60">
          <cell r="A60">
            <v>2605</v>
          </cell>
          <cell r="B60" t="str">
            <v>PARA COSTOS Y GASTOS</v>
          </cell>
          <cell r="C60">
            <v>0</v>
          </cell>
          <cell r="D60">
            <v>102470616.25</v>
          </cell>
        </row>
        <row r="61">
          <cell r="A61">
            <v>2610</v>
          </cell>
          <cell r="B61" t="str">
            <v>PARA OBLIGACIONES LABORALE</v>
          </cell>
          <cell r="C61">
            <v>0</v>
          </cell>
          <cell r="D61">
            <v>128350</v>
          </cell>
        </row>
        <row r="62">
          <cell r="A62">
            <v>2615</v>
          </cell>
          <cell r="B62" t="str">
            <v>PARA OBLIGACIONES FISCALES</v>
          </cell>
          <cell r="C62">
            <v>0</v>
          </cell>
          <cell r="D62">
            <v>531533601</v>
          </cell>
        </row>
        <row r="63">
          <cell r="A63">
            <v>3105</v>
          </cell>
          <cell r="B63" t="str">
            <v>CAPITAL SUSCRITO Y PAGADO</v>
          </cell>
          <cell r="C63">
            <v>300000000</v>
          </cell>
          <cell r="D63">
            <v>300000000</v>
          </cell>
        </row>
        <row r="64">
          <cell r="A64">
            <v>3305</v>
          </cell>
          <cell r="B64" t="str">
            <v>RESERVAS OBLIGATORIAS</v>
          </cell>
          <cell r="C64">
            <v>268763310</v>
          </cell>
          <cell r="D64">
            <v>268763310</v>
          </cell>
        </row>
        <row r="65">
          <cell r="A65">
            <v>3315</v>
          </cell>
          <cell r="B65" t="str">
            <v>RESERVAS OCASIONALES</v>
          </cell>
          <cell r="C65">
            <v>2370544188.6799998</v>
          </cell>
          <cell r="D65">
            <v>2824635765.7800002</v>
          </cell>
        </row>
        <row r="66">
          <cell r="A66">
            <v>3405</v>
          </cell>
          <cell r="B66" t="str">
            <v>AJUSTES POR INFLACION</v>
          </cell>
          <cell r="C66">
            <v>948786620.29999995</v>
          </cell>
          <cell r="D66">
            <v>903312620.29999995</v>
          </cell>
        </row>
        <row r="67">
          <cell r="A67">
            <v>3605</v>
          </cell>
          <cell r="B67" t="str">
            <v>UTILIDAD DEL EJERCICIO</v>
          </cell>
          <cell r="C67">
            <v>908183154.20000005</v>
          </cell>
          <cell r="D67">
            <v>0</v>
          </cell>
        </row>
        <row r="68">
          <cell r="A68">
            <v>3810</v>
          </cell>
          <cell r="B68" t="str">
            <v>PROPIEDADES PLANTA Y EQUIP</v>
          </cell>
          <cell r="C68">
            <v>1712850758</v>
          </cell>
          <cell r="D68">
            <v>1712850758</v>
          </cell>
        </row>
        <row r="69">
          <cell r="A69">
            <v>4120</v>
          </cell>
          <cell r="B69" t="str">
            <v>INDUSTRIAS MANUFACTURERAS</v>
          </cell>
          <cell r="C69">
            <v>26447845724.060001</v>
          </cell>
          <cell r="D69">
            <v>27671333026.41</v>
          </cell>
        </row>
        <row r="70">
          <cell r="A70">
            <v>4175</v>
          </cell>
          <cell r="B70" t="str">
            <v>DEVOLUCIONES,REBAJAS Y DSC</v>
          </cell>
          <cell r="C70">
            <v>-192870646.25999999</v>
          </cell>
          <cell r="D70">
            <v>-244239716.38</v>
          </cell>
        </row>
        <row r="71">
          <cell r="A71">
            <v>4205</v>
          </cell>
          <cell r="B71" t="str">
            <v>OTRAS VENTAS</v>
          </cell>
          <cell r="C71">
            <v>116488719</v>
          </cell>
          <cell r="D71">
            <v>111481711</v>
          </cell>
        </row>
        <row r="72">
          <cell r="A72">
            <v>4210</v>
          </cell>
          <cell r="B72" t="str">
            <v>FINANCIEROS</v>
          </cell>
          <cell r="C72">
            <v>1295452861.6500001</v>
          </cell>
          <cell r="D72">
            <v>914157441.89999998</v>
          </cell>
        </row>
        <row r="73">
          <cell r="A73">
            <v>4230</v>
          </cell>
          <cell r="B73" t="str">
            <v>HONORARIOS</v>
          </cell>
          <cell r="C73">
            <v>8000000</v>
          </cell>
          <cell r="D73">
            <v>8000000</v>
          </cell>
        </row>
        <row r="74">
          <cell r="A74">
            <v>4245</v>
          </cell>
          <cell r="B74" t="str">
            <v>UTILIDAD EN VENTA DE PROPI</v>
          </cell>
          <cell r="C74">
            <v>100000</v>
          </cell>
          <cell r="D74">
            <v>13164760</v>
          </cell>
        </row>
        <row r="75">
          <cell r="A75">
            <v>4250</v>
          </cell>
          <cell r="B75" t="str">
            <v>RECUPERACIONES</v>
          </cell>
          <cell r="C75">
            <v>586930809.87</v>
          </cell>
          <cell r="D75">
            <v>604256634.02999997</v>
          </cell>
        </row>
        <row r="76">
          <cell r="A76">
            <v>4255</v>
          </cell>
          <cell r="B76" t="str">
            <v>INDEMNIZACIONES</v>
          </cell>
          <cell r="C76">
            <v>0</v>
          </cell>
          <cell r="D76">
            <v>40366917</v>
          </cell>
        </row>
        <row r="77">
          <cell r="A77">
            <v>4265</v>
          </cell>
          <cell r="B77" t="str">
            <v>INGRESOS DE EJERCICIOS ANT</v>
          </cell>
          <cell r="C77">
            <v>9989022.9800000004</v>
          </cell>
          <cell r="D77">
            <v>940000</v>
          </cell>
        </row>
        <row r="78">
          <cell r="A78">
            <v>4295</v>
          </cell>
          <cell r="B78" t="str">
            <v>DIVERSOS</v>
          </cell>
          <cell r="C78">
            <v>33572.61</v>
          </cell>
          <cell r="D78">
            <v>46424225.369999997</v>
          </cell>
        </row>
        <row r="79">
          <cell r="A79">
            <v>5105</v>
          </cell>
          <cell r="B79" t="str">
            <v>GASTOS DEL PERSONAL</v>
          </cell>
          <cell r="C79">
            <v>562058140.65999997</v>
          </cell>
          <cell r="D79">
            <v>563894212.61000001</v>
          </cell>
        </row>
        <row r="80">
          <cell r="A80">
            <v>5110</v>
          </cell>
          <cell r="B80" t="str">
            <v>HONORARIOS</v>
          </cell>
          <cell r="C80">
            <v>99840738</v>
          </cell>
          <cell r="D80">
            <v>52116006</v>
          </cell>
        </row>
        <row r="81">
          <cell r="A81">
            <v>5115</v>
          </cell>
          <cell r="B81" t="str">
            <v>IMPUESTOS</v>
          </cell>
          <cell r="C81">
            <v>2212625.35</v>
          </cell>
          <cell r="D81">
            <v>3254575</v>
          </cell>
        </row>
        <row r="82">
          <cell r="A82">
            <v>5120</v>
          </cell>
          <cell r="B82" t="str">
            <v>ARRENDAMIENTOS</v>
          </cell>
          <cell r="C82">
            <v>54382521</v>
          </cell>
          <cell r="D82">
            <v>50487113</v>
          </cell>
        </row>
        <row r="83">
          <cell r="A83">
            <v>5125</v>
          </cell>
          <cell r="B83" t="str">
            <v>CONTRIBUCIONES Y AFILIACIO</v>
          </cell>
          <cell r="C83">
            <v>11228614</v>
          </cell>
          <cell r="D83">
            <v>4463133</v>
          </cell>
        </row>
        <row r="84">
          <cell r="A84">
            <v>5130</v>
          </cell>
          <cell r="B84" t="str">
            <v>SEGUROS</v>
          </cell>
          <cell r="C84">
            <v>42844946.810000002</v>
          </cell>
          <cell r="D84">
            <v>32917254.600000001</v>
          </cell>
        </row>
        <row r="85">
          <cell r="A85">
            <v>5135</v>
          </cell>
          <cell r="B85" t="str">
            <v>SERVICIOS</v>
          </cell>
          <cell r="C85">
            <v>51073565.219999999</v>
          </cell>
          <cell r="D85">
            <v>45607299.479999997</v>
          </cell>
        </row>
        <row r="86">
          <cell r="A86">
            <v>5140</v>
          </cell>
          <cell r="B86" t="str">
            <v>GASTOS LEGALES</v>
          </cell>
          <cell r="C86">
            <v>2969231.05</v>
          </cell>
          <cell r="D86">
            <v>2345668</v>
          </cell>
        </row>
        <row r="87">
          <cell r="A87">
            <v>5145</v>
          </cell>
          <cell r="B87" t="str">
            <v>MANTENIMIENTO Y REPARACION</v>
          </cell>
          <cell r="C87">
            <v>8898567.2400000002</v>
          </cell>
          <cell r="D87">
            <v>14401504.130000001</v>
          </cell>
        </row>
        <row r="88">
          <cell r="A88">
            <v>5150</v>
          </cell>
          <cell r="B88" t="str">
            <v>ADECUACION E INSTALACION</v>
          </cell>
          <cell r="C88">
            <v>12822605.16</v>
          </cell>
          <cell r="D88">
            <v>8815759.7300000004</v>
          </cell>
        </row>
        <row r="89">
          <cell r="A89">
            <v>5155</v>
          </cell>
          <cell r="B89" t="str">
            <v>GASTOS DE VIAJE</v>
          </cell>
          <cell r="C89">
            <v>13203783.390000001</v>
          </cell>
          <cell r="D89">
            <v>18445407.98</v>
          </cell>
        </row>
        <row r="90">
          <cell r="A90">
            <v>5160</v>
          </cell>
          <cell r="B90" t="str">
            <v>DEPRECIACIONES</v>
          </cell>
          <cell r="C90">
            <v>16448903.75</v>
          </cell>
          <cell r="D90">
            <v>16351867.34</v>
          </cell>
        </row>
        <row r="91">
          <cell r="A91">
            <v>5165</v>
          </cell>
          <cell r="B91" t="str">
            <v>AMORTIZACIONES</v>
          </cell>
          <cell r="C91">
            <v>12106758.49</v>
          </cell>
          <cell r="D91">
            <v>21568534.129999999</v>
          </cell>
        </row>
        <row r="92">
          <cell r="A92">
            <v>5195</v>
          </cell>
          <cell r="B92" t="str">
            <v>DIVERSOS</v>
          </cell>
          <cell r="C92">
            <v>17645714.260000002</v>
          </cell>
          <cell r="D92">
            <v>18643083.27</v>
          </cell>
        </row>
        <row r="93">
          <cell r="A93">
            <v>5199</v>
          </cell>
          <cell r="B93" t="str">
            <v>PROVISIONES</v>
          </cell>
          <cell r="C93">
            <v>2481228</v>
          </cell>
          <cell r="D93">
            <v>0</v>
          </cell>
        </row>
        <row r="94">
          <cell r="A94">
            <v>5205</v>
          </cell>
          <cell r="B94" t="str">
            <v>GASTOS DEL PERSONAL</v>
          </cell>
          <cell r="C94">
            <v>289484926.89999998</v>
          </cell>
          <cell r="D94">
            <v>387347047.10000002</v>
          </cell>
        </row>
        <row r="95">
          <cell r="A95">
            <v>5210</v>
          </cell>
          <cell r="B95" t="str">
            <v>HONORARIOS</v>
          </cell>
          <cell r="C95">
            <v>8377700</v>
          </cell>
          <cell r="D95">
            <v>21243107</v>
          </cell>
        </row>
        <row r="96">
          <cell r="A96">
            <v>5215</v>
          </cell>
          <cell r="B96" t="str">
            <v>IMPUESTOS</v>
          </cell>
          <cell r="C96">
            <v>147003939</v>
          </cell>
          <cell r="D96">
            <v>153972601</v>
          </cell>
        </row>
        <row r="97">
          <cell r="A97">
            <v>5220</v>
          </cell>
          <cell r="B97" t="str">
            <v>ARRENDAMIENTOS</v>
          </cell>
          <cell r="C97">
            <v>33866307</v>
          </cell>
          <cell r="D97">
            <v>29708880</v>
          </cell>
        </row>
        <row r="98">
          <cell r="A98">
            <v>5225</v>
          </cell>
          <cell r="B98" t="str">
            <v>CONTRIBUCIONES Y AFILIACIO</v>
          </cell>
          <cell r="C98">
            <v>492124</v>
          </cell>
          <cell r="D98">
            <v>1600000.01</v>
          </cell>
        </row>
        <row r="99">
          <cell r="A99">
            <v>5230</v>
          </cell>
          <cell r="B99" t="str">
            <v>SEGUROS</v>
          </cell>
          <cell r="C99">
            <v>39062229.340000004</v>
          </cell>
          <cell r="D99">
            <v>27585352.5</v>
          </cell>
        </row>
        <row r="100">
          <cell r="A100">
            <v>5235</v>
          </cell>
          <cell r="B100" t="str">
            <v>SERVICIOS</v>
          </cell>
          <cell r="C100">
            <v>1085960961.51</v>
          </cell>
          <cell r="D100">
            <v>1116222382.23</v>
          </cell>
        </row>
        <row r="101">
          <cell r="A101">
            <v>5240</v>
          </cell>
          <cell r="B101" t="str">
            <v>GASTOS LEGALES</v>
          </cell>
          <cell r="C101">
            <v>114300</v>
          </cell>
          <cell r="D101">
            <v>187704</v>
          </cell>
        </row>
        <row r="102">
          <cell r="A102">
            <v>5245</v>
          </cell>
          <cell r="B102" t="str">
            <v>MANTENIMIENTO Y REPARACION</v>
          </cell>
          <cell r="C102">
            <v>17876025.609999999</v>
          </cell>
          <cell r="D102">
            <v>10801594</v>
          </cell>
        </row>
        <row r="103">
          <cell r="A103">
            <v>5250</v>
          </cell>
          <cell r="B103" t="str">
            <v>ADECUACION E INSTALACION</v>
          </cell>
          <cell r="C103">
            <v>568672.75</v>
          </cell>
          <cell r="D103">
            <v>2214386.04</v>
          </cell>
        </row>
        <row r="104">
          <cell r="A104">
            <v>5255</v>
          </cell>
          <cell r="B104" t="str">
            <v>GASTOS DE VIAJE</v>
          </cell>
          <cell r="C104">
            <v>10556925.949999999</v>
          </cell>
          <cell r="D104">
            <v>29095255.600000001</v>
          </cell>
        </row>
        <row r="105">
          <cell r="A105">
            <v>5260</v>
          </cell>
          <cell r="B105" t="str">
            <v>DEPRECIACIONES</v>
          </cell>
          <cell r="C105">
            <v>29974072.800000001</v>
          </cell>
          <cell r="D105">
            <v>30251629</v>
          </cell>
        </row>
        <row r="106">
          <cell r="A106">
            <v>5265</v>
          </cell>
          <cell r="B106" t="str">
            <v>AMORTIZACIONES</v>
          </cell>
          <cell r="C106">
            <v>0</v>
          </cell>
          <cell r="D106">
            <v>1360569.4</v>
          </cell>
        </row>
        <row r="107">
          <cell r="A107">
            <v>5295</v>
          </cell>
          <cell r="B107" t="str">
            <v>DIVERSOS</v>
          </cell>
          <cell r="C107">
            <v>85475969.730000004</v>
          </cell>
          <cell r="D107">
            <v>100909674.06</v>
          </cell>
        </row>
        <row r="108">
          <cell r="A108">
            <v>5299</v>
          </cell>
          <cell r="B108" t="str">
            <v>PROVISIONES</v>
          </cell>
          <cell r="C108">
            <v>0</v>
          </cell>
          <cell r="D108">
            <v>181820632.03999999</v>
          </cell>
        </row>
        <row r="109">
          <cell r="A109">
            <v>5305</v>
          </cell>
          <cell r="B109" t="str">
            <v>FINANCIEROS</v>
          </cell>
          <cell r="C109">
            <v>2128033548.8</v>
          </cell>
          <cell r="D109">
            <v>728378568.25</v>
          </cell>
        </row>
        <row r="110">
          <cell r="A110">
            <v>5310</v>
          </cell>
          <cell r="B110" t="str">
            <v>PERDIDA EN VENTA Y RETIRO</v>
          </cell>
          <cell r="C110">
            <v>0</v>
          </cell>
          <cell r="D110">
            <v>8647933.7200000007</v>
          </cell>
        </row>
        <row r="111">
          <cell r="A111">
            <v>5315</v>
          </cell>
          <cell r="B111" t="str">
            <v>GASTOS EXTRAORDINARIOS</v>
          </cell>
          <cell r="C111">
            <v>-2665372.56</v>
          </cell>
          <cell r="D111">
            <v>43801330.399999999</v>
          </cell>
        </row>
        <row r="112">
          <cell r="A112">
            <v>5395</v>
          </cell>
          <cell r="B112" t="str">
            <v>GASTOS DIVERSOS</v>
          </cell>
          <cell r="C112">
            <v>18823788.120000001</v>
          </cell>
          <cell r="D112">
            <v>35757099.890000001</v>
          </cell>
        </row>
        <row r="113">
          <cell r="A113">
            <v>5405</v>
          </cell>
          <cell r="B113" t="str">
            <v>IMPUESTO DE RENTA Y COMPLE</v>
          </cell>
          <cell r="C113">
            <v>286491843</v>
          </cell>
          <cell r="D113">
            <v>377561000</v>
          </cell>
        </row>
        <row r="114">
          <cell r="A114">
            <v>6120</v>
          </cell>
          <cell r="B114" t="str">
            <v>DE INDUSTRIAS MANUFACTURER</v>
          </cell>
          <cell r="C114">
            <v>22783957374.32</v>
          </cell>
          <cell r="D114">
            <v>23430707324.029999</v>
          </cell>
        </row>
        <row r="115">
          <cell r="A115">
            <v>7101</v>
          </cell>
          <cell r="B115" t="str">
            <v>CONSUMOS DE MATERIA PRIMA</v>
          </cell>
          <cell r="C115">
            <v>14535499062.65</v>
          </cell>
          <cell r="D115">
            <v>15350124727.83</v>
          </cell>
        </row>
        <row r="116">
          <cell r="A116">
            <v>7190</v>
          </cell>
          <cell r="B116" t="str">
            <v>TRASLADO A PRODUCTO PROCES</v>
          </cell>
          <cell r="C116">
            <v>-14535499062.65</v>
          </cell>
          <cell r="D116">
            <v>-15350124727.83</v>
          </cell>
        </row>
        <row r="117">
          <cell r="A117">
            <v>7205</v>
          </cell>
          <cell r="B117" t="str">
            <v>GASTOS DEL PERSONAL</v>
          </cell>
          <cell r="C117">
            <v>1337957989.1199999</v>
          </cell>
          <cell r="D117">
            <v>1401192530.75</v>
          </cell>
        </row>
        <row r="118">
          <cell r="A118">
            <v>7235</v>
          </cell>
          <cell r="B118" t="str">
            <v>SERVICIOS</v>
          </cell>
          <cell r="C118">
            <v>952187388.82000005</v>
          </cell>
          <cell r="D118">
            <v>1072684008.3099999</v>
          </cell>
        </row>
        <row r="119">
          <cell r="A119">
            <v>7290</v>
          </cell>
          <cell r="B119" t="str">
            <v>TRASLAD PRODUCTO EN PROCES</v>
          </cell>
          <cell r="C119">
            <v>-2290145377.9400001</v>
          </cell>
          <cell r="D119">
            <v>-2473876539.0599999</v>
          </cell>
        </row>
        <row r="120">
          <cell r="A120">
            <v>7305</v>
          </cell>
          <cell r="B120" t="str">
            <v>GASTOS DE PERSONAL</v>
          </cell>
          <cell r="C120">
            <v>1033504671</v>
          </cell>
          <cell r="D120">
            <v>1212414036.5</v>
          </cell>
        </row>
        <row r="121">
          <cell r="A121">
            <v>7310</v>
          </cell>
          <cell r="B121" t="str">
            <v>HONORARIOS</v>
          </cell>
          <cell r="C121">
            <v>59836933.460000001</v>
          </cell>
          <cell r="D121">
            <v>63382066</v>
          </cell>
        </row>
        <row r="122">
          <cell r="A122">
            <v>7315</v>
          </cell>
          <cell r="B122" t="str">
            <v>IMPUESTOS</v>
          </cell>
          <cell r="C122">
            <v>9766988.3699999992</v>
          </cell>
          <cell r="D122">
            <v>9093820</v>
          </cell>
        </row>
        <row r="123">
          <cell r="A123">
            <v>7320</v>
          </cell>
          <cell r="B123" t="str">
            <v>ARRENDAMIENTOS</v>
          </cell>
          <cell r="C123">
            <v>1219645385</v>
          </cell>
          <cell r="D123">
            <v>1215566641</v>
          </cell>
        </row>
        <row r="124">
          <cell r="A124">
            <v>7325</v>
          </cell>
          <cell r="B124" t="str">
            <v>CONTRIBUCIONES Y AFILIACIONES</v>
          </cell>
          <cell r="C124">
            <v>4202383</v>
          </cell>
        </row>
        <row r="125">
          <cell r="A125">
            <v>7330</v>
          </cell>
          <cell r="B125" t="str">
            <v>SEGUROS</v>
          </cell>
          <cell r="C125">
            <v>68865553</v>
          </cell>
          <cell r="D125">
            <v>97810813.959999993</v>
          </cell>
        </row>
        <row r="126">
          <cell r="A126">
            <v>7335</v>
          </cell>
          <cell r="B126" t="str">
            <v>SERVICIOS</v>
          </cell>
          <cell r="C126">
            <v>539741920.39999998</v>
          </cell>
          <cell r="D126">
            <v>785649002.69000006</v>
          </cell>
        </row>
        <row r="127">
          <cell r="A127">
            <v>7341</v>
          </cell>
          <cell r="B127" t="str">
            <v>GASTOS LEGALES</v>
          </cell>
          <cell r="C127">
            <v>250380</v>
          </cell>
          <cell r="D127">
            <v>944000</v>
          </cell>
        </row>
      </sheetData>
      <sheetData sheetId="1">
        <row r="1">
          <cell r="A1" t="str">
            <v>GRAFICAS LOS ANDES S.A.</v>
          </cell>
        </row>
        <row r="2">
          <cell r="A2" t="str">
            <v>ANALISIS DE VARIACIONES</v>
          </cell>
        </row>
        <row r="3">
          <cell r="A3" t="str">
            <v>BALANCE GENERAL DEL PERIODO DE   ENERO A AGOSTO 2010</v>
          </cell>
        </row>
        <row r="4">
          <cell r="C4" t="str">
            <v xml:space="preserve">Cifras Expresadas en </v>
          </cell>
          <cell r="E4" t="str">
            <v>Miles de Pesos</v>
          </cell>
          <cell r="I4" t="str">
            <v>AV   BG</v>
          </cell>
        </row>
        <row r="7">
          <cell r="A7" t="str">
            <v>Cuenta</v>
          </cell>
          <cell r="B7" t="str">
            <v>Nombre</v>
          </cell>
          <cell r="C7">
            <v>40391</v>
          </cell>
          <cell r="D7" t="str">
            <v>%%</v>
          </cell>
          <cell r="E7">
            <v>40148</v>
          </cell>
          <cell r="F7" t="str">
            <v>%%</v>
          </cell>
          <cell r="G7" t="str">
            <v>%% Var.</v>
          </cell>
          <cell r="H7" t="str">
            <v>Hor</v>
          </cell>
          <cell r="I7" t="str">
            <v>Vert</v>
          </cell>
        </row>
        <row r="9">
          <cell r="A9">
            <v>1</v>
          </cell>
          <cell r="B9" t="str">
            <v>ACTIVO</v>
          </cell>
        </row>
        <row r="11">
          <cell r="B11" t="str">
            <v>DISPONIBLE</v>
          </cell>
        </row>
        <row r="12">
          <cell r="A12">
            <v>1105</v>
          </cell>
          <cell r="B12" t="str">
            <v>CAJA</v>
          </cell>
          <cell r="C12">
            <v>45534772.710000001</v>
          </cell>
          <cell r="D12">
            <v>2.5392333677175648E-3</v>
          </cell>
          <cell r="E12">
            <v>56579160.659999996</v>
          </cell>
          <cell r="F12">
            <v>3.6919681127775754E-3</v>
          </cell>
          <cell r="G12">
            <v>-11044387.949999996</v>
          </cell>
          <cell r="H12">
            <v>-0.19520239998554967</v>
          </cell>
          <cell r="I12">
            <v>-4.2355320591967735E-3</v>
          </cell>
        </row>
        <row r="13">
          <cell r="A13">
            <v>1110</v>
          </cell>
          <cell r="B13" t="str">
            <v>BANCOS</v>
          </cell>
          <cell r="C13">
            <v>342145050.77999997</v>
          </cell>
          <cell r="D13">
            <v>1.9079619329014467E-2</v>
          </cell>
          <cell r="E13">
            <v>486331277.24000001</v>
          </cell>
          <cell r="F13">
            <v>3.1734644821018995E-2</v>
          </cell>
          <cell r="G13">
            <v>-144186226.46000004</v>
          </cell>
          <cell r="H13">
            <v>-0.29647738734444068</v>
          </cell>
          <cell r="I13">
            <v>-5.529553900412712E-2</v>
          </cell>
        </row>
        <row r="14">
          <cell r="A14">
            <v>1120</v>
          </cell>
          <cell r="B14" t="str">
            <v>CUENTAS DE AHORROS</v>
          </cell>
          <cell r="C14">
            <v>46420615.909999996</v>
          </cell>
          <cell r="D14">
            <v>2.5886321563385454E-3</v>
          </cell>
          <cell r="E14">
            <v>3627.09</v>
          </cell>
          <cell r="F14">
            <v>2.366790257396232E-7</v>
          </cell>
          <cell r="G14">
            <v>46416988.819999993</v>
          </cell>
          <cell r="H14">
            <v>12797.308260892338</v>
          </cell>
          <cell r="I14">
            <v>1.7800954215709913E-2</v>
          </cell>
        </row>
        <row r="15">
          <cell r="A15">
            <v>11</v>
          </cell>
          <cell r="B15" t="str">
            <v>DISPONIBLE</v>
          </cell>
          <cell r="C15">
            <v>434100439.39999998</v>
          </cell>
          <cell r="D15">
            <v>2.4207484853070577E-2</v>
          </cell>
          <cell r="E15">
            <v>542914064.99000001</v>
          </cell>
          <cell r="F15">
            <v>3.542684961282231E-2</v>
          </cell>
          <cell r="G15">
            <v>-108813625.59000003</v>
          </cell>
          <cell r="H15">
            <v>-0.20042513651217395</v>
          </cell>
          <cell r="I15">
            <v>-4.1730116847613977E-2</v>
          </cell>
        </row>
        <row r="17">
          <cell r="B17" t="str">
            <v>INVERSIONES</v>
          </cell>
        </row>
        <row r="18">
          <cell r="A18">
            <v>1245</v>
          </cell>
          <cell r="B18" t="str">
            <v>DERECHOS FIDUCIARIOS</v>
          </cell>
          <cell r="C18">
            <v>520918.34</v>
          </cell>
          <cell r="D18">
            <v>2.9048859850651123E-5</v>
          </cell>
          <cell r="E18">
            <v>511297.89</v>
          </cell>
          <cell r="F18">
            <v>3.3363794796358799E-5</v>
          </cell>
          <cell r="G18">
            <v>9620.4500000000116</v>
          </cell>
          <cell r="H18">
            <v>1.8815743597142581E-2</v>
          </cell>
          <cell r="I18">
            <v>3.6894506588660412E-6</v>
          </cell>
        </row>
        <row r="19">
          <cell r="A19">
            <v>1295</v>
          </cell>
          <cell r="B19" t="str">
            <v>OTRAS INVERSIONES</v>
          </cell>
          <cell r="C19">
            <v>5332970.1399999997</v>
          </cell>
          <cell r="D19">
            <v>2.9739153009004693E-4</v>
          </cell>
          <cell r="E19">
            <v>5131728.13</v>
          </cell>
          <cell r="F19">
            <v>3.3486139416695433E-4</v>
          </cell>
          <cell r="G19">
            <v>201242.00999999978</v>
          </cell>
          <cell r="H19">
            <v>3.9215251646622165E-2</v>
          </cell>
          <cell r="I19">
            <v>7.7176479934517076E-5</v>
          </cell>
        </row>
        <row r="20">
          <cell r="A20">
            <v>12</v>
          </cell>
          <cell r="B20" t="str">
            <v>INVERSIONES</v>
          </cell>
          <cell r="C20">
            <v>5853888.4799999995</v>
          </cell>
          <cell r="D20">
            <v>3.26440389940698E-4</v>
          </cell>
          <cell r="E20">
            <v>5643026.0199999996</v>
          </cell>
          <cell r="F20">
            <v>3.6822518896331312E-4</v>
          </cell>
          <cell r="G20">
            <v>210862.45999999979</v>
          </cell>
          <cell r="H20">
            <v>3.7366912584252059E-2</v>
          </cell>
          <cell r="I20">
            <v>8.0865930593383107E-5</v>
          </cell>
        </row>
        <row r="22">
          <cell r="B22" t="str">
            <v>DEUDORES</v>
          </cell>
        </row>
        <row r="23">
          <cell r="A23">
            <v>1305</v>
          </cell>
          <cell r="B23" t="str">
            <v>CLIENTES</v>
          </cell>
          <cell r="C23">
            <v>5354327332.6999998</v>
          </cell>
          <cell r="D23">
            <v>0.29858250773453848</v>
          </cell>
          <cell r="E23">
            <v>4742337725.7700005</v>
          </cell>
          <cell r="F23">
            <v>0.30945244608308703</v>
          </cell>
          <cell r="G23">
            <v>611989606.92999935</v>
          </cell>
          <cell r="H23">
            <v>0.12904808605351537</v>
          </cell>
          <cell r="I23">
            <v>0.23469852849991976</v>
          </cell>
        </row>
        <row r="24">
          <cell r="A24">
            <v>1330</v>
          </cell>
          <cell r="B24" t="str">
            <v>ANTICIPOS Y AVANCES</v>
          </cell>
          <cell r="C24">
            <v>75763490</v>
          </cell>
          <cell r="D24">
            <v>4.224929002895555E-3</v>
          </cell>
          <cell r="E24">
            <v>0</v>
          </cell>
          <cell r="F24">
            <v>0</v>
          </cell>
          <cell r="G24">
            <v>75763490</v>
          </cell>
          <cell r="H24" t="e">
            <v>#DIV/0!</v>
          </cell>
          <cell r="I24">
            <v>2.9055362077500573E-2</v>
          </cell>
        </row>
        <row r="25">
          <cell r="A25">
            <v>1335</v>
          </cell>
          <cell r="B25" t="str">
            <v>DEPOSITOS</v>
          </cell>
          <cell r="C25">
            <v>2323424.77</v>
          </cell>
          <cell r="D25">
            <v>1.2956510710922814E-4</v>
          </cell>
          <cell r="E25">
            <v>1894755.09</v>
          </cell>
          <cell r="F25">
            <v>1.2363872655941598E-4</v>
          </cell>
          <cell r="G25">
            <v>428669.67999999993</v>
          </cell>
          <cell r="H25">
            <v>0.22624015222991165</v>
          </cell>
          <cell r="I25">
            <v>1.6439518248230519E-4</v>
          </cell>
        </row>
        <row r="26">
          <cell r="A26">
            <v>1345</v>
          </cell>
          <cell r="B26" t="str">
            <v>INGRESOS POR COBRAR</v>
          </cell>
          <cell r="C26">
            <v>13409516</v>
          </cell>
          <cell r="D26">
            <v>7.477777629197387E-4</v>
          </cell>
          <cell r="E26">
            <v>20915526</v>
          </cell>
          <cell r="F26">
            <v>1.3648038280030983E-3</v>
          </cell>
          <cell r="G26">
            <v>-7506010</v>
          </cell>
          <cell r="H26">
            <v>-0.3588726384409362</v>
          </cell>
          <cell r="I26">
            <v>-2.8785611421456442E-3</v>
          </cell>
        </row>
        <row r="27">
          <cell r="A27">
            <v>1355</v>
          </cell>
          <cell r="B27" t="str">
            <v>ANTICIPO DE IMPTOS Y CONTR</v>
          </cell>
          <cell r="C27">
            <v>1383540237.3399999</v>
          </cell>
          <cell r="D27">
            <v>7.7152719276933596E-2</v>
          </cell>
          <cell r="E27">
            <v>1376846841.8099999</v>
          </cell>
          <cell r="F27">
            <v>8.9843585108797377E-2</v>
          </cell>
          <cell r="G27">
            <v>6693395.5299999714</v>
          </cell>
          <cell r="H27">
            <v>4.861394402590812E-3</v>
          </cell>
          <cell r="I27">
            <v>2.5669228100774267E-3</v>
          </cell>
        </row>
        <row r="28">
          <cell r="A28">
            <v>1365</v>
          </cell>
          <cell r="B28" t="str">
            <v>CUENTAS POR COBRAR A TRABA</v>
          </cell>
          <cell r="C28">
            <v>5012341</v>
          </cell>
          <cell r="D28">
            <v>2.7951173927313156E-4</v>
          </cell>
          <cell r="E28">
            <v>7755515.6799999997</v>
          </cell>
          <cell r="F28">
            <v>5.0607178075282695E-4</v>
          </cell>
          <cell r="G28">
            <v>-2743174.6799999997</v>
          </cell>
          <cell r="H28">
            <v>-0.35370629023085154</v>
          </cell>
          <cell r="I28">
            <v>-1.0520097948131977E-3</v>
          </cell>
        </row>
        <row r="29">
          <cell r="A29">
            <v>1380</v>
          </cell>
          <cell r="B29" t="str">
            <v>DEUDORES VARIOS</v>
          </cell>
          <cell r="C29">
            <v>546627111.04999995</v>
          </cell>
          <cell r="D29">
            <v>3.0482501997256915E-2</v>
          </cell>
          <cell r="E29">
            <v>431329848.39999998</v>
          </cell>
          <cell r="F29">
            <v>2.8145628669741133E-2</v>
          </cell>
          <cell r="G29">
            <v>115297262.64999998</v>
          </cell>
          <cell r="H29">
            <v>0.26730647804155067</v>
          </cell>
          <cell r="I29">
            <v>4.4216597108190668E-2</v>
          </cell>
        </row>
        <row r="30">
          <cell r="A30">
            <v>1399</v>
          </cell>
          <cell r="B30" t="str">
            <v>PROVISIONES</v>
          </cell>
          <cell r="C30">
            <v>-729763756.03999996</v>
          </cell>
          <cell r="D30">
            <v>-4.069506378541158E-2</v>
          </cell>
          <cell r="E30">
            <v>-547943124</v>
          </cell>
          <cell r="F30">
            <v>-3.5755011524126933E-2</v>
          </cell>
          <cell r="G30">
            <v>-181820632.03999996</v>
          </cell>
          <cell r="H30">
            <v>0.33182391397250194</v>
          </cell>
          <cell r="I30">
            <v>-6.9728365167473147E-2</v>
          </cell>
        </row>
        <row r="31">
          <cell r="A31">
            <v>13</v>
          </cell>
          <cell r="B31" t="str">
            <v>DEUDORES</v>
          </cell>
          <cell r="C31">
            <v>6651239696.8200006</v>
          </cell>
          <cell r="D31">
            <v>0.3709044488355151</v>
          </cell>
          <cell r="E31">
            <v>6033137088.75</v>
          </cell>
          <cell r="F31">
            <v>0.39368116267281389</v>
          </cell>
          <cell r="G31">
            <v>618102608.06999934</v>
          </cell>
          <cell r="H31">
            <v>0.10245127849366728</v>
          </cell>
          <cell r="I31">
            <v>0.23704286957373874</v>
          </cell>
        </row>
        <row r="33">
          <cell r="B33" t="str">
            <v xml:space="preserve">INVENTARIO </v>
          </cell>
        </row>
        <row r="34">
          <cell r="A34">
            <v>1405</v>
          </cell>
          <cell r="B34" t="str">
            <v>MATERIAS PRIMAS</v>
          </cell>
          <cell r="C34">
            <v>1575826918.6199999</v>
          </cell>
          <cell r="D34">
            <v>8.7875530179789385E-2</v>
          </cell>
          <cell r="E34">
            <v>2145928572.1300001</v>
          </cell>
          <cell r="F34">
            <v>0.14002858593488146</v>
          </cell>
          <cell r="G34">
            <v>-570101653.51000023</v>
          </cell>
          <cell r="H34">
            <v>-0.26566664935363166</v>
          </cell>
          <cell r="I34">
            <v>-0.21863446316576537</v>
          </cell>
        </row>
        <row r="35">
          <cell r="A35">
            <v>1410</v>
          </cell>
          <cell r="B35" t="str">
            <v>PRODUCTOS EN PROCESO</v>
          </cell>
          <cell r="C35">
            <v>380130553.17000002</v>
          </cell>
          <cell r="D35">
            <v>2.1197869831163587E-2</v>
          </cell>
          <cell r="E35">
            <v>272556010.91000003</v>
          </cell>
          <cell r="F35">
            <v>1.778513660307765E-2</v>
          </cell>
          <cell r="G35">
            <v>107574542.25999999</v>
          </cell>
          <cell r="H35">
            <v>0.39468783645913386</v>
          </cell>
          <cell r="I35">
            <v>4.1254927349382749E-2</v>
          </cell>
        </row>
        <row r="36">
          <cell r="A36">
            <v>1430</v>
          </cell>
          <cell r="B36" t="str">
            <v>PRODUCTOS TERMINADOS</v>
          </cell>
          <cell r="C36">
            <v>1012189394</v>
          </cell>
          <cell r="D36">
            <v>5.6444447413046522E-2</v>
          </cell>
          <cell r="E36">
            <v>1330072933.3399999</v>
          </cell>
          <cell r="F36">
            <v>8.6791440528234468E-2</v>
          </cell>
          <cell r="G36">
            <v>-317883539.33999991</v>
          </cell>
          <cell r="H36">
            <v>-0.23899707404897694</v>
          </cell>
          <cell r="I36">
            <v>-0.12190860444788242</v>
          </cell>
        </row>
        <row r="37">
          <cell r="A37">
            <v>1455</v>
          </cell>
          <cell r="B37" t="str">
            <v>MATERIALES REPUESTOS Y ACC</v>
          </cell>
          <cell r="C37">
            <v>631179580.60000002</v>
          </cell>
          <cell r="D37">
            <v>3.5197545890670992E-2</v>
          </cell>
          <cell r="E37">
            <v>849705012.13999999</v>
          </cell>
          <cell r="F37">
            <v>5.5445923437072116E-2</v>
          </cell>
          <cell r="G37">
            <v>-218525431.53999996</v>
          </cell>
          <cell r="H37">
            <v>-0.25717799520758278</v>
          </cell>
          <cell r="I37">
            <v>-8.3804686618010368E-2</v>
          </cell>
        </row>
        <row r="38">
          <cell r="A38">
            <v>1460</v>
          </cell>
          <cell r="B38" t="str">
            <v>ENVASES Y EMPAQUES</v>
          </cell>
          <cell r="C38">
            <v>11235734.689999999</v>
          </cell>
          <cell r="D38">
            <v>6.2655747987085467E-4</v>
          </cell>
          <cell r="E38">
            <v>27666147.760000002</v>
          </cell>
          <cell r="F38">
            <v>1.8053031211812387E-3</v>
          </cell>
          <cell r="G38">
            <v>-16430413.070000002</v>
          </cell>
          <cell r="H38">
            <v>-0.5938814905686024</v>
          </cell>
          <cell r="I38">
            <v>-6.3010772184827792E-3</v>
          </cell>
        </row>
        <row r="39">
          <cell r="A39">
            <v>1465</v>
          </cell>
          <cell r="B39" t="str">
            <v>INVENTARIOS EN TRANSITO</v>
          </cell>
          <cell r="C39">
            <v>268608842.37</v>
          </cell>
          <cell r="D39">
            <v>1.4978894036734759E-2</v>
          </cell>
          <cell r="E39">
            <v>33264866.370000001</v>
          </cell>
          <cell r="F39">
            <v>2.1706371123436023E-3</v>
          </cell>
          <cell r="G39">
            <v>235343976</v>
          </cell>
          <cell r="H39">
            <v>7.0748510870990762</v>
          </cell>
          <cell r="I39">
            <v>9.0254612550696986E-2</v>
          </cell>
        </row>
        <row r="40">
          <cell r="A40">
            <v>14</v>
          </cell>
          <cell r="B40" t="str">
            <v>INVENTARIO</v>
          </cell>
          <cell r="C40">
            <v>3879171023.4499998</v>
          </cell>
          <cell r="D40">
            <v>0.21632084483127609</v>
          </cell>
          <cell r="E40">
            <v>4659193542.6500006</v>
          </cell>
          <cell r="F40">
            <v>0.30402702673679055</v>
          </cell>
          <cell r="G40">
            <v>-780022519.20000017</v>
          </cell>
          <cell r="H40">
            <v>-0.1674157795892609</v>
          </cell>
          <cell r="I40">
            <v>-0.29913929155006119</v>
          </cell>
        </row>
        <row r="42">
          <cell r="B42" t="str">
            <v>PROPIEDAD PLANTA Y EQUIPO</v>
          </cell>
        </row>
        <row r="43">
          <cell r="A43">
            <v>1520</v>
          </cell>
          <cell r="B43" t="str">
            <v>MAQUINARIA Y EQUIPO</v>
          </cell>
          <cell r="C43">
            <v>5445850505.9799995</v>
          </cell>
          <cell r="D43">
            <v>0.30368627089576172</v>
          </cell>
          <cell r="E43">
            <v>4195547880.5100002</v>
          </cell>
          <cell r="F43">
            <v>0.27377268962254808</v>
          </cell>
          <cell r="G43">
            <v>1250302625.4699993</v>
          </cell>
          <cell r="H43">
            <v>0.2980069971977094</v>
          </cell>
          <cell r="I43">
            <v>0.4794921074712955</v>
          </cell>
        </row>
        <row r="44">
          <cell r="A44">
            <v>1524</v>
          </cell>
          <cell r="B44" t="str">
            <v>EQUIPO DE OFICINA</v>
          </cell>
          <cell r="C44">
            <v>135891364.80000001</v>
          </cell>
          <cell r="D44">
            <v>7.577942467890275E-3</v>
          </cell>
          <cell r="E44">
            <v>120614409.8</v>
          </cell>
          <cell r="F44">
            <v>7.8704694401362137E-3</v>
          </cell>
          <cell r="G44">
            <v>15276955.000000015</v>
          </cell>
          <cell r="H44">
            <v>0.12665945159730008</v>
          </cell>
          <cell r="I44">
            <v>5.8587250794107188E-3</v>
          </cell>
        </row>
        <row r="45">
          <cell r="A45">
            <v>1528</v>
          </cell>
          <cell r="B45" t="str">
            <v>EQUIPO DE COMPUTACION Y CO</v>
          </cell>
          <cell r="C45">
            <v>288553364.54000002</v>
          </cell>
          <cell r="D45">
            <v>1.6091094519644487E-2</v>
          </cell>
          <cell r="E45">
            <v>230684511.74000001</v>
          </cell>
          <cell r="F45">
            <v>1.5052889642066745E-2</v>
          </cell>
          <cell r="G45">
            <v>57868852.800000012</v>
          </cell>
          <cell r="H45">
            <v>0.25085712241150748</v>
          </cell>
          <cell r="I45">
            <v>2.2192753674805415E-2</v>
          </cell>
        </row>
        <row r="46">
          <cell r="A46">
            <v>1540</v>
          </cell>
          <cell r="B46" t="str">
            <v>FLOTA Y EQUIPO DE TRANSPOR</v>
          </cell>
          <cell r="C46">
            <v>289221129.97000003</v>
          </cell>
          <cell r="D46">
            <v>1.6128332264795063E-2</v>
          </cell>
          <cell r="E46">
            <v>289947999.97000003</v>
          </cell>
          <cell r="F46">
            <v>1.8920018568067489E-2</v>
          </cell>
          <cell r="G46">
            <v>-726870</v>
          </cell>
          <cell r="H46">
            <v>-2.5068977888283652E-3</v>
          </cell>
          <cell r="I46">
            <v>-2.7875525577389376E-4</v>
          </cell>
        </row>
        <row r="47">
          <cell r="A47">
            <v>1556</v>
          </cell>
          <cell r="B47" t="str">
            <v>ACUEDUCTOS PLANTAS Y REDES</v>
          </cell>
          <cell r="C47">
            <v>51650450.200000003</v>
          </cell>
          <cell r="D47">
            <v>2.8802723457247354E-3</v>
          </cell>
          <cell r="E47">
            <v>51650450.200000003</v>
          </cell>
          <cell r="F47">
            <v>3.3703542598471302E-3</v>
          </cell>
          <cell r="G47">
            <v>0</v>
          </cell>
          <cell r="H47">
            <v>0</v>
          </cell>
          <cell r="I47">
            <v>0</v>
          </cell>
        </row>
        <row r="48">
          <cell r="A48">
            <v>1588</v>
          </cell>
          <cell r="B48" t="str">
            <v>PROP.PLTA Y EQUIPO EN TRAN</v>
          </cell>
          <cell r="C48">
            <v>0</v>
          </cell>
          <cell r="D48">
            <v>0</v>
          </cell>
          <cell r="E48">
            <v>86976649</v>
          </cell>
          <cell r="F48">
            <v>5.6754997938890878E-3</v>
          </cell>
          <cell r="G48">
            <v>-86976649</v>
          </cell>
          <cell r="H48">
            <v>-1</v>
          </cell>
          <cell r="I48">
            <v>-3.3355617976187184E-2</v>
          </cell>
        </row>
        <row r="49">
          <cell r="A49">
            <v>1592</v>
          </cell>
          <cell r="B49" t="str">
            <v>DEPRECIACION ACUMULADA</v>
          </cell>
          <cell r="C49">
            <v>-3212586477.48</v>
          </cell>
          <cell r="D49">
            <v>-0.17914895133546938</v>
          </cell>
          <cell r="E49">
            <v>-2929405264.23</v>
          </cell>
          <cell r="F49">
            <v>-0.19115290327355536</v>
          </cell>
          <cell r="G49">
            <v>-283181213.25</v>
          </cell>
          <cell r="H49">
            <v>9.6668500158660964E-2</v>
          </cell>
          <cell r="I49">
            <v>-0.10860023323271741</v>
          </cell>
        </row>
        <row r="50">
          <cell r="A50">
            <v>15</v>
          </cell>
          <cell r="B50" t="str">
            <v>PROPIEDAD PLANTA Y EQUIPO</v>
          </cell>
          <cell r="C50">
            <v>2998580338.0099998</v>
          </cell>
          <cell r="D50">
            <v>0.16721496115834691</v>
          </cell>
          <cell r="E50">
            <v>2046016636.9900002</v>
          </cell>
          <cell r="F50">
            <v>0.13350901805299939</v>
          </cell>
          <cell r="G50">
            <v>952563701.01999927</v>
          </cell>
          <cell r="H50">
            <v>0.4655698706445342</v>
          </cell>
          <cell r="I50">
            <v>0.3653089797608331</v>
          </cell>
        </row>
        <row r="53">
          <cell r="B53" t="str">
            <v>INTANGIBLES</v>
          </cell>
        </row>
        <row r="54">
          <cell r="A54">
            <v>1625</v>
          </cell>
          <cell r="B54" t="str">
            <v>DERECHOS</v>
          </cell>
          <cell r="C54">
            <v>2267087857.5500002</v>
          </cell>
          <cell r="D54">
            <v>0.12642349555802329</v>
          </cell>
          <cell r="E54">
            <v>456943536.36000001</v>
          </cell>
          <cell r="F54">
            <v>2.9817002336226257E-2</v>
          </cell>
          <cell r="G54">
            <v>1810144321.1900001</v>
          </cell>
          <cell r="H54">
            <v>3.9614179371253639</v>
          </cell>
          <cell r="I54">
            <v>0.69419186820336476</v>
          </cell>
        </row>
        <row r="55">
          <cell r="A55">
            <v>1698</v>
          </cell>
          <cell r="B55" t="str">
            <v>DEPREC.Y/O AMORTIZ.ACUMULA</v>
          </cell>
          <cell r="C55">
            <v>-262662099.06</v>
          </cell>
          <cell r="D55">
            <v>-1.4647275624182826E-2</v>
          </cell>
          <cell r="E55">
            <v>-170353038.06</v>
          </cell>
          <cell r="F55">
            <v>-1.1116071307804811E-2</v>
          </cell>
          <cell r="G55">
            <v>-92309061</v>
          </cell>
          <cell r="H55">
            <v>0.54186917974123738</v>
          </cell>
          <cell r="I55">
            <v>-3.540060245890319E-2</v>
          </cell>
        </row>
        <row r="56">
          <cell r="A56">
            <v>16</v>
          </cell>
          <cell r="B56" t="str">
            <v>INTANGIBLES</v>
          </cell>
          <cell r="C56">
            <v>2004425758.4900002</v>
          </cell>
          <cell r="D56">
            <v>0.11177621993384047</v>
          </cell>
          <cell r="E56">
            <v>286590498.30000001</v>
          </cell>
          <cell r="F56">
            <v>1.8700931028421446E-2</v>
          </cell>
          <cell r="G56">
            <v>1717835260.1900001</v>
          </cell>
          <cell r="H56">
            <v>5.9940412204168316</v>
          </cell>
          <cell r="I56">
            <v>0.65879126574446156</v>
          </cell>
        </row>
        <row r="58">
          <cell r="B58" t="str">
            <v>DIFERIDOS</v>
          </cell>
        </row>
        <row r="59">
          <cell r="A59">
            <v>1705</v>
          </cell>
          <cell r="B59" t="str">
            <v>GASTOS PAGADOS POR ANTICIP</v>
          </cell>
          <cell r="C59">
            <v>83325223.319999993</v>
          </cell>
          <cell r="D59">
            <v>4.646606864037243E-3</v>
          </cell>
          <cell r="E59">
            <v>15605696.310000001</v>
          </cell>
          <cell r="F59">
            <v>1.0183207471111092E-3</v>
          </cell>
          <cell r="G59">
            <v>67719527.00999999</v>
          </cell>
          <cell r="H59">
            <v>4.3394107936475654</v>
          </cell>
          <cell r="I59">
            <v>2.5970495511659107E-2</v>
          </cell>
        </row>
        <row r="60">
          <cell r="A60">
            <v>1710</v>
          </cell>
          <cell r="B60" t="str">
            <v>CARGOS DIFERIDOS</v>
          </cell>
          <cell r="C60">
            <v>162941194.68000001</v>
          </cell>
          <cell r="D60">
            <v>9.0863683704378324E-3</v>
          </cell>
          <cell r="E60">
            <v>22980792.41</v>
          </cell>
          <cell r="F60">
            <v>1.4995689542645282E-3</v>
          </cell>
          <cell r="G60">
            <v>139960402.27000001</v>
          </cell>
          <cell r="H60">
            <v>6.0903209851500506</v>
          </cell>
          <cell r="I60">
            <v>5.3674931876389054E-2</v>
          </cell>
        </row>
        <row r="61">
          <cell r="A61">
            <v>17</v>
          </cell>
          <cell r="B61" t="str">
            <v>DIFERIDOS</v>
          </cell>
          <cell r="C61">
            <v>246266418</v>
          </cell>
          <cell r="D61">
            <v>1.3732975234475074E-2</v>
          </cell>
          <cell r="E61">
            <v>38586488.719999999</v>
          </cell>
          <cell r="F61">
            <v>2.517889701375637E-3</v>
          </cell>
          <cell r="G61">
            <v>207679929.28</v>
          </cell>
          <cell r="H61">
            <v>5.3821929947296852</v>
          </cell>
          <cell r="I61">
            <v>7.9645427388048168E-2</v>
          </cell>
        </row>
        <row r="63">
          <cell r="B63" t="str">
            <v>OTRAS ACTIVOS</v>
          </cell>
        </row>
        <row r="64">
          <cell r="A64">
            <v>1895</v>
          </cell>
          <cell r="B64" t="e">
            <v>#N/A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 t="e">
            <v>#DIV/0!</v>
          </cell>
          <cell r="I64">
            <v>0</v>
          </cell>
        </row>
        <row r="65">
          <cell r="A65">
            <v>18</v>
          </cell>
          <cell r="B65" t="str">
            <v>OTRAS ACTIVOS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 t="e">
            <v>#DIV/0!</v>
          </cell>
          <cell r="I65">
            <v>0</v>
          </cell>
        </row>
        <row r="67">
          <cell r="B67" t="str">
            <v>VALORIZACIONES</v>
          </cell>
        </row>
        <row r="68">
          <cell r="A68">
            <v>1905</v>
          </cell>
          <cell r="B68" t="e">
            <v>#N/A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 t="e">
            <v>#DIV/0!</v>
          </cell>
          <cell r="I68">
            <v>0</v>
          </cell>
        </row>
        <row r="69">
          <cell r="A69">
            <v>1910</v>
          </cell>
          <cell r="B69" t="str">
            <v>DE PROPIEDADES PLANTA Y EQ</v>
          </cell>
          <cell r="C69">
            <v>1712850758</v>
          </cell>
          <cell r="D69">
            <v>9.5516624763534994E-2</v>
          </cell>
          <cell r="E69">
            <v>1712850758</v>
          </cell>
          <cell r="F69">
            <v>0.11176889700581323</v>
          </cell>
          <cell r="G69">
            <v>0</v>
          </cell>
          <cell r="H69">
            <v>0</v>
          </cell>
          <cell r="I69">
            <v>0</v>
          </cell>
        </row>
        <row r="70">
          <cell r="A70">
            <v>19</v>
          </cell>
          <cell r="B70" t="str">
            <v>VALORIZACIONES</v>
          </cell>
          <cell r="C70">
            <v>1712850758</v>
          </cell>
          <cell r="D70">
            <v>9.5516624763534994E-2</v>
          </cell>
          <cell r="E70">
            <v>1712850758</v>
          </cell>
          <cell r="F70">
            <v>0.11176889700581323</v>
          </cell>
          <cell r="G70">
            <v>0</v>
          </cell>
          <cell r="H70">
            <v>0</v>
          </cell>
          <cell r="I70">
            <v>0</v>
          </cell>
        </row>
        <row r="72">
          <cell r="B72" t="str">
            <v>ACTIVO</v>
          </cell>
          <cell r="C72">
            <v>17932488320.650002</v>
          </cell>
          <cell r="D72">
            <v>1</v>
          </cell>
          <cell r="E72">
            <v>15324932104.420004</v>
          </cell>
          <cell r="F72">
            <v>1</v>
          </cell>
          <cell r="G72">
            <v>2607556216.2299991</v>
          </cell>
          <cell r="H72">
            <v>0.17015124102754947</v>
          </cell>
          <cell r="I72">
            <v>1</v>
          </cell>
        </row>
        <row r="75">
          <cell r="B75" t="str">
            <v>PASIVO</v>
          </cell>
        </row>
        <row r="77">
          <cell r="B77" t="str">
            <v>OBLIGACIONES FINANCIERAS</v>
          </cell>
        </row>
        <row r="78">
          <cell r="A78">
            <v>2105</v>
          </cell>
          <cell r="B78" t="str">
            <v>BANCOS NACIONALES</v>
          </cell>
          <cell r="C78">
            <v>4234992883.6599998</v>
          </cell>
          <cell r="D78">
            <v>0.23616314746365849</v>
          </cell>
          <cell r="E78">
            <v>3807552534</v>
          </cell>
          <cell r="F78">
            <v>0.24845477344084474</v>
          </cell>
          <cell r="G78">
            <v>427440349.65999985</v>
          </cell>
          <cell r="H78">
            <v>0.1122611824375684</v>
          </cell>
          <cell r="I78">
            <v>0.16392373326393417</v>
          </cell>
        </row>
        <row r="79">
          <cell r="A79">
            <v>2115</v>
          </cell>
          <cell r="B79" t="str">
            <v>CORPORACIONES FINANCIERAS</v>
          </cell>
          <cell r="C79">
            <v>1569511875</v>
          </cell>
          <cell r="D79">
            <v>8.7523373607478791E-2</v>
          </cell>
          <cell r="E79">
            <v>564952868</v>
          </cell>
          <cell r="F79">
            <v>3.6864950797208217E-2</v>
          </cell>
          <cell r="G79">
            <v>1004559007</v>
          </cell>
          <cell r="H79">
            <v>1.7781288739293559</v>
          </cell>
          <cell r="I79">
            <v>0.38524922329474837</v>
          </cell>
        </row>
        <row r="80">
          <cell r="A80">
            <v>2120</v>
          </cell>
          <cell r="B80" t="e">
            <v>#N/A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 t="e">
            <v>#DIV/0!</v>
          </cell>
          <cell r="I80">
            <v>0</v>
          </cell>
        </row>
        <row r="81">
          <cell r="A81">
            <v>21</v>
          </cell>
          <cell r="B81" t="str">
            <v>OBLIGACIONES FINANCIERAS</v>
          </cell>
          <cell r="C81">
            <v>5804504758.6599998</v>
          </cell>
          <cell r="D81">
            <v>0.56193329284764604</v>
          </cell>
          <cell r="E81">
            <v>4372505402</v>
          </cell>
          <cell r="F81">
            <v>0.49598486600587632</v>
          </cell>
          <cell r="G81">
            <v>1431999356.6599998</v>
          </cell>
          <cell r="H81">
            <v>0.32750087764442742</v>
          </cell>
          <cell r="I81">
            <v>0.94601194233405184</v>
          </cell>
        </row>
        <row r="83">
          <cell r="B83" t="str">
            <v>PROVEDORES</v>
          </cell>
        </row>
        <row r="84">
          <cell r="A84">
            <v>2205</v>
          </cell>
          <cell r="B84" t="str">
            <v>NACIONALES</v>
          </cell>
          <cell r="C84">
            <v>1814720526</v>
          </cell>
          <cell r="D84">
            <v>0.17568283999629405</v>
          </cell>
          <cell r="E84">
            <v>2342092298.9299998</v>
          </cell>
          <cell r="F84">
            <v>0.26566973125450027</v>
          </cell>
          <cell r="G84">
            <v>-527371772.92999983</v>
          </cell>
          <cell r="H84">
            <v>-0.22517121685209976</v>
          </cell>
          <cell r="I84">
            <v>-0.34839400794515563</v>
          </cell>
        </row>
        <row r="85">
          <cell r="A85">
            <v>2210</v>
          </cell>
          <cell r="B85" t="str">
            <v>DEL EXTERIOR</v>
          </cell>
          <cell r="C85">
            <v>371041940.08999997</v>
          </cell>
          <cell r="D85">
            <v>3.5920518260973255E-2</v>
          </cell>
          <cell r="E85">
            <v>227097189.5</v>
          </cell>
          <cell r="F85">
            <v>2.5760235551212384E-2</v>
          </cell>
          <cell r="G85">
            <v>143944750.58999997</v>
          </cell>
          <cell r="H85">
            <v>0.63384646418092272</v>
          </cell>
          <cell r="I85">
            <v>9.5093236223267555E-2</v>
          </cell>
        </row>
        <row r="86">
          <cell r="A86">
            <v>22</v>
          </cell>
          <cell r="B86" t="str">
            <v>PROVEEDORES</v>
          </cell>
          <cell r="C86">
            <v>2185762466.0900002</v>
          </cell>
          <cell r="D86">
            <v>0.21160335825726734</v>
          </cell>
          <cell r="E86">
            <v>2569189488.4299998</v>
          </cell>
          <cell r="F86">
            <v>0.2914299668057127</v>
          </cell>
          <cell r="G86">
            <v>-383427022.33999985</v>
          </cell>
          <cell r="H86">
            <v>-0.14924046049024878</v>
          </cell>
          <cell r="I86">
            <v>-0.25330077172188803</v>
          </cell>
        </row>
        <row r="88">
          <cell r="B88" t="str">
            <v>CUENTAS POR PAGAR</v>
          </cell>
        </row>
        <row r="89">
          <cell r="A89">
            <v>2335</v>
          </cell>
          <cell r="B89" t="str">
            <v>COSTOS Y GASTOS POR  PAGAR</v>
          </cell>
          <cell r="C89">
            <v>556968485.08000004</v>
          </cell>
          <cell r="D89">
            <v>5.3920041045090343E-2</v>
          </cell>
          <cell r="E89">
            <v>577246492.08000004</v>
          </cell>
          <cell r="F89">
            <v>6.547859812722101E-2</v>
          </cell>
          <cell r="G89">
            <v>-20278007</v>
          </cell>
          <cell r="H89">
            <v>-3.5128852714084037E-2</v>
          </cell>
          <cell r="I89">
            <v>-1.3396121094269586E-2</v>
          </cell>
        </row>
        <row r="90">
          <cell r="A90">
            <v>2360</v>
          </cell>
          <cell r="B90" t="str">
            <v>DIVIDENDOS  O PARTICIPACIO</v>
          </cell>
          <cell r="C90">
            <v>351257432.00999999</v>
          </cell>
          <cell r="D90">
            <v>3.4005182804287062E-2</v>
          </cell>
          <cell r="E90">
            <v>0</v>
          </cell>
          <cell r="F90">
            <v>0</v>
          </cell>
          <cell r="G90">
            <v>351257432.00999999</v>
          </cell>
          <cell r="H90" t="e">
            <v>#DIV/0!</v>
          </cell>
          <cell r="I90">
            <v>0.23204879525232069</v>
          </cell>
        </row>
        <row r="91">
          <cell r="A91">
            <v>2365</v>
          </cell>
          <cell r="B91" t="str">
            <v>RETENCION EN LA FUENTE</v>
          </cell>
          <cell r="C91">
            <v>25803086</v>
          </cell>
          <cell r="D91">
            <v>2.4979931423052717E-3</v>
          </cell>
          <cell r="E91">
            <v>28926761</v>
          </cell>
          <cell r="F91">
            <v>3.281239097384884E-3</v>
          </cell>
          <cell r="G91">
            <v>-3123675</v>
          </cell>
          <cell r="H91">
            <v>-0.10798564692396774</v>
          </cell>
          <cell r="I91">
            <v>-2.0635720541541656E-3</v>
          </cell>
        </row>
        <row r="92">
          <cell r="A92">
            <v>2367</v>
          </cell>
          <cell r="B92" t="str">
            <v>IMPUESTO A LAS VENTAS RETE</v>
          </cell>
          <cell r="C92">
            <v>30779358</v>
          </cell>
          <cell r="D92">
            <v>2.979745337769246E-3</v>
          </cell>
          <cell r="E92">
            <v>33757466</v>
          </cell>
          <cell r="F92">
            <v>3.8291987570900493E-3</v>
          </cell>
          <cell r="G92">
            <v>-2978108</v>
          </cell>
          <cell r="H92">
            <v>-8.8220721306510388E-2</v>
          </cell>
          <cell r="I92">
            <v>-1.9674071223968414E-3</v>
          </cell>
        </row>
        <row r="93">
          <cell r="A93">
            <v>2368</v>
          </cell>
          <cell r="B93" t="str">
            <v>RETENCION IMPTO IND CIO X</v>
          </cell>
          <cell r="C93">
            <v>23091858</v>
          </cell>
          <cell r="D93">
            <v>2.2355195392941419E-3</v>
          </cell>
          <cell r="E93">
            <v>16848498</v>
          </cell>
          <cell r="F93">
            <v>1.9111697424336938E-3</v>
          </cell>
          <cell r="G93">
            <v>6243360</v>
          </cell>
          <cell r="H93">
            <v>0.37055884744147521</v>
          </cell>
          <cell r="I93">
            <v>4.1245082218937471E-3</v>
          </cell>
        </row>
        <row r="94">
          <cell r="A94">
            <v>2370</v>
          </cell>
          <cell r="B94" t="str">
            <v>RETENCIONES Y APORTES DE N</v>
          </cell>
          <cell r="C94">
            <v>79202635</v>
          </cell>
          <cell r="D94">
            <v>7.6675960031489061E-3</v>
          </cell>
          <cell r="E94">
            <v>74898441</v>
          </cell>
          <cell r="F94">
            <v>8.4959284913501028E-3</v>
          </cell>
          <cell r="G94">
            <v>4304194</v>
          </cell>
          <cell r="H94">
            <v>5.7467070643032477E-2</v>
          </cell>
          <cell r="I94">
            <v>2.8434502482038095E-3</v>
          </cell>
        </row>
        <row r="95">
          <cell r="A95">
            <v>2380</v>
          </cell>
          <cell r="B95" t="str">
            <v>ACREEDORES VARIOS</v>
          </cell>
          <cell r="C95">
            <v>52245300</v>
          </cell>
          <cell r="D95">
            <v>5.0578601767897685E-3</v>
          </cell>
          <cell r="E95">
            <v>99093360.319999993</v>
          </cell>
          <cell r="F95">
            <v>1.1240422257204388E-2</v>
          </cell>
          <cell r="G95">
            <v>-46848060.319999993</v>
          </cell>
          <cell r="H95">
            <v>-0.47276689546821898</v>
          </cell>
          <cell r="I95">
            <v>-3.0948913721075541E-2</v>
          </cell>
        </row>
        <row r="96">
          <cell r="A96">
            <v>23</v>
          </cell>
          <cell r="B96" t="str">
            <v>CUENTAS POR PAGAR</v>
          </cell>
          <cell r="C96">
            <v>1119348154.0900002</v>
          </cell>
          <cell r="D96">
            <v>0.10836393804868476</v>
          </cell>
          <cell r="E96">
            <v>830771018.4000001</v>
          </cell>
          <cell r="F96">
            <v>9.4236556472684141E-2</v>
          </cell>
          <cell r="G96">
            <v>288577135.69</v>
          </cell>
          <cell r="H96">
            <v>0.34736061959139708</v>
          </cell>
          <cell r="I96">
            <v>0.19064073973052212</v>
          </cell>
        </row>
        <row r="98">
          <cell r="B98" t="str">
            <v>IMPUESTOS, GRAVAMENES Y TASAS</v>
          </cell>
        </row>
        <row r="99">
          <cell r="A99">
            <v>2404</v>
          </cell>
          <cell r="B99" t="str">
            <v>DE RENTA Y COMPLEMENTARIOS</v>
          </cell>
          <cell r="C99">
            <v>0</v>
          </cell>
          <cell r="D99">
            <v>0</v>
          </cell>
          <cell r="E99">
            <v>486162000</v>
          </cell>
          <cell r="F99">
            <v>5.5146643001711459E-2</v>
          </cell>
          <cell r="G99">
            <v>-486162000</v>
          </cell>
          <cell r="H99">
            <v>-1</v>
          </cell>
          <cell r="I99">
            <v>-0.3211698774653885</v>
          </cell>
        </row>
        <row r="100">
          <cell r="A100">
            <v>2408</v>
          </cell>
          <cell r="B100" t="str">
            <v>IMPUESTO SOBRE LAS VENTAS</v>
          </cell>
          <cell r="C100">
            <v>245563213.69</v>
          </cell>
          <cell r="D100">
            <v>2.3772940329697928E-2</v>
          </cell>
          <cell r="E100">
            <v>58989883.409999996</v>
          </cell>
          <cell r="F100">
            <v>6.6913786785554015E-3</v>
          </cell>
          <cell r="G100">
            <v>186573330.28</v>
          </cell>
          <cell r="H100">
            <v>3.1628021534345327</v>
          </cell>
          <cell r="I100">
            <v>0.12325466331045426</v>
          </cell>
        </row>
        <row r="101">
          <cell r="A101">
            <v>2412</v>
          </cell>
          <cell r="B101" t="str">
            <v>DE INDUSTRIA Y COMERCIO</v>
          </cell>
          <cell r="C101">
            <v>0</v>
          </cell>
          <cell r="D101">
            <v>0</v>
          </cell>
          <cell r="E101">
            <v>213533171</v>
          </cell>
          <cell r="F101">
            <v>2.422163301566228E-2</v>
          </cell>
          <cell r="G101">
            <v>-213533171</v>
          </cell>
          <cell r="H101">
            <v>-1</v>
          </cell>
          <cell r="I101">
            <v>-0.1410649585217805</v>
          </cell>
        </row>
        <row r="102">
          <cell r="A102">
            <v>2495</v>
          </cell>
          <cell r="B102" t="str">
            <v>OTROS</v>
          </cell>
          <cell r="C102">
            <v>22737000</v>
          </cell>
          <cell r="D102">
            <v>2.2011657860069511E-3</v>
          </cell>
          <cell r="E102">
            <v>0</v>
          </cell>
          <cell r="F102">
            <v>0</v>
          </cell>
          <cell r="G102">
            <v>22737000</v>
          </cell>
          <cell r="H102" t="e">
            <v>#DIV/0!</v>
          </cell>
          <cell r="I102">
            <v>1.5020588824158488E-2</v>
          </cell>
        </row>
        <row r="103">
          <cell r="A103">
            <v>24</v>
          </cell>
          <cell r="B103" t="str">
            <v>IMPUESTOS, GRAVAMENES Y TASAS</v>
          </cell>
          <cell r="C103">
            <v>268300213.69</v>
          </cell>
          <cell r="D103">
            <v>2.597410611570488E-2</v>
          </cell>
          <cell r="E103">
            <v>758685054.40999997</v>
          </cell>
          <cell r="F103">
            <v>8.6059654695929133E-2</v>
          </cell>
          <cell r="G103">
            <v>-490384840.72000003</v>
          </cell>
          <cell r="H103">
            <v>-0.64636154075995789</v>
          </cell>
          <cell r="I103">
            <v>-0.3239595838525563</v>
          </cell>
        </row>
        <row r="105">
          <cell r="B105" t="str">
            <v>OBLIGACIONES LABORALES</v>
          </cell>
        </row>
        <row r="106">
          <cell r="A106">
            <v>2505</v>
          </cell>
          <cell r="B106" t="str">
            <v>SALARIOS POR PAGAR</v>
          </cell>
          <cell r="C106">
            <v>0</v>
          </cell>
          <cell r="D106">
            <v>0</v>
          </cell>
          <cell r="E106">
            <v>4022537</v>
          </cell>
          <cell r="F106">
            <v>4.5628702346167617E-4</v>
          </cell>
          <cell r="G106">
            <v>-4022537</v>
          </cell>
          <cell r="H106">
            <v>-1</v>
          </cell>
          <cell r="I106">
            <v>-2.6573811103911692E-3</v>
          </cell>
        </row>
        <row r="107">
          <cell r="A107">
            <v>2510</v>
          </cell>
          <cell r="B107" t="str">
            <v>CESANTIAS CONSOLIDADAS</v>
          </cell>
          <cell r="C107">
            <v>149330713</v>
          </cell>
          <cell r="D107">
            <v>1.4456685413890287E-2</v>
          </cell>
          <cell r="E107">
            <v>168462085</v>
          </cell>
          <cell r="F107">
            <v>1.9109100383861696E-2</v>
          </cell>
          <cell r="G107">
            <v>-19131372</v>
          </cell>
          <cell r="H107">
            <v>-0.11356485348023562</v>
          </cell>
          <cell r="I107">
            <v>-1.2638627455425896E-2</v>
          </cell>
        </row>
        <row r="108">
          <cell r="A108">
            <v>2515</v>
          </cell>
          <cell r="B108" t="str">
            <v>INTERESES SOBRE CESANTIAS</v>
          </cell>
          <cell r="C108">
            <v>12302120</v>
          </cell>
          <cell r="D108">
            <v>1.1909665144632904E-3</v>
          </cell>
          <cell r="E108">
            <v>21169873</v>
          </cell>
          <cell r="F108">
            <v>2.401354751549011E-3</v>
          </cell>
          <cell r="G108">
            <v>-8867753</v>
          </cell>
          <cell r="H108">
            <v>-0.41888550772127919</v>
          </cell>
          <cell r="I108">
            <v>-5.8582430227029905E-3</v>
          </cell>
        </row>
        <row r="109">
          <cell r="A109">
            <v>2520</v>
          </cell>
          <cell r="B109" t="str">
            <v>PRIMA DE SERVICIOS</v>
          </cell>
          <cell r="C109">
            <v>40570736</v>
          </cell>
          <cell r="D109">
            <v>3.9276472708061972E-3</v>
          </cell>
          <cell r="E109">
            <v>4</v>
          </cell>
          <cell r="F109">
            <v>4.537305918744078E-10</v>
          </cell>
          <cell r="G109">
            <v>40570732</v>
          </cell>
          <cell r="H109">
            <v>10142683</v>
          </cell>
          <cell r="I109">
            <v>2.6801965240230863E-2</v>
          </cell>
        </row>
        <row r="110">
          <cell r="A110">
            <v>2525</v>
          </cell>
          <cell r="B110" t="str">
            <v>VACACIONES</v>
          </cell>
          <cell r="C110">
            <v>115274627</v>
          </cell>
          <cell r="D110">
            <v>1.1159720497300133E-2</v>
          </cell>
          <cell r="E110">
            <v>90998611</v>
          </cell>
          <cell r="F110">
            <v>1.0322213407194749E-2</v>
          </cell>
          <cell r="G110">
            <v>24276016</v>
          </cell>
          <cell r="H110">
            <v>0.26677347855342537</v>
          </cell>
          <cell r="I110">
            <v>1.6037298439754263E-2</v>
          </cell>
        </row>
        <row r="111">
          <cell r="A111">
            <v>25</v>
          </cell>
          <cell r="B111" t="str">
            <v>OBLIGACIONES LABORALES</v>
          </cell>
          <cell r="C111">
            <v>317478196</v>
          </cell>
          <cell r="D111">
            <v>3.0735019696459909E-2</v>
          </cell>
          <cell r="E111">
            <v>284653110</v>
          </cell>
          <cell r="F111">
            <v>3.2288956019797727E-2</v>
          </cell>
          <cell r="G111">
            <v>32825086</v>
          </cell>
          <cell r="H111">
            <v>0.11531609825025274</v>
          </cell>
          <cell r="I111">
            <v>2.1685012091465068E-2</v>
          </cell>
        </row>
        <row r="114">
          <cell r="B114" t="str">
            <v>PASIVOS ESTIMADOS</v>
          </cell>
        </row>
        <row r="115">
          <cell r="A115">
            <v>2605</v>
          </cell>
          <cell r="B115" t="str">
            <v>PARA COSTOS Y GASTOS</v>
          </cell>
          <cell r="C115">
            <v>102470616.25</v>
          </cell>
          <cell r="D115">
            <v>9.9201660096119946E-3</v>
          </cell>
          <cell r="E115">
            <v>0</v>
          </cell>
          <cell r="F115">
            <v>0</v>
          </cell>
          <cell r="G115">
            <v>102470616.25</v>
          </cell>
          <cell r="H115">
            <v>0</v>
          </cell>
          <cell r="I115">
            <v>6.76944624730344E-2</v>
          </cell>
        </row>
        <row r="116">
          <cell r="A116">
            <v>2610</v>
          </cell>
          <cell r="B116" t="str">
            <v>PARA OBLIGACIONES LABORALE</v>
          </cell>
          <cell r="C116">
            <v>128350</v>
          </cell>
          <cell r="D116">
            <v>1.2425545526410353E-5</v>
          </cell>
          <cell r="E116">
            <v>0</v>
          </cell>
          <cell r="F116">
            <v>0</v>
          </cell>
          <cell r="G116">
            <v>128350</v>
          </cell>
          <cell r="H116">
            <v>0</v>
          </cell>
          <cell r="I116">
            <v>8.4790982784920698E-5</v>
          </cell>
        </row>
        <row r="117">
          <cell r="A117">
            <v>2615</v>
          </cell>
          <cell r="B117" t="str">
            <v>PARA OBLIGACIONES FISCALES</v>
          </cell>
          <cell r="C117">
            <v>531533601</v>
          </cell>
          <cell r="D117">
            <v>5.1457693479098836E-2</v>
          </cell>
          <cell r="E117">
            <v>0</v>
          </cell>
          <cell r="F117">
            <v>0</v>
          </cell>
          <cell r="G117">
            <v>531533601</v>
          </cell>
          <cell r="H117">
            <v>0</v>
          </cell>
          <cell r="I117">
            <v>0.35114340796258597</v>
          </cell>
        </row>
        <row r="118">
          <cell r="A118">
            <v>26</v>
          </cell>
          <cell r="B118" t="str">
            <v>PASIVOS ESTIMADOS</v>
          </cell>
          <cell r="C118">
            <v>634132567.25</v>
          </cell>
          <cell r="D118">
            <v>6.1390285034237241E-2</v>
          </cell>
          <cell r="E118">
            <v>0</v>
          </cell>
          <cell r="F118">
            <v>0</v>
          </cell>
          <cell r="G118">
            <v>634132567.25</v>
          </cell>
          <cell r="H118" t="e">
            <v>#DIV/0!</v>
          </cell>
          <cell r="I118">
            <v>0.41892266141840528</v>
          </cell>
        </row>
        <row r="120">
          <cell r="B120" t="str">
            <v>PASIVOS DIFERIDOS</v>
          </cell>
        </row>
        <row r="121">
          <cell r="A121">
            <v>2725</v>
          </cell>
          <cell r="B121" t="e">
            <v>#N/A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 t="e">
            <v>#DIV/0!</v>
          </cell>
          <cell r="I121">
            <v>0</v>
          </cell>
        </row>
        <row r="122">
          <cell r="A122">
            <v>27</v>
          </cell>
          <cell r="B122" t="str">
            <v>PASIVOS DIFERIDOS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 t="e">
            <v>#DIV/0!</v>
          </cell>
          <cell r="I122">
            <v>0</v>
          </cell>
        </row>
        <row r="125">
          <cell r="B125" t="str">
            <v>OTROS PASIVOS</v>
          </cell>
        </row>
        <row r="126">
          <cell r="A126">
            <v>2805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 t="e">
            <v>#DIV/0!</v>
          </cell>
          <cell r="I126">
            <v>0</v>
          </cell>
        </row>
        <row r="127">
          <cell r="A127">
            <v>28</v>
          </cell>
          <cell r="B127" t="str">
            <v>OTROS PASIVOS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 t="e">
            <v>#DIV/0!</v>
          </cell>
          <cell r="I127">
            <v>0</v>
          </cell>
        </row>
        <row r="129">
          <cell r="B129" t="str">
            <v>PASIVO</v>
          </cell>
          <cell r="C129">
            <v>10329526355.779999</v>
          </cell>
          <cell r="D129">
            <v>1</v>
          </cell>
          <cell r="E129">
            <v>8815804073.2399998</v>
          </cell>
          <cell r="F129">
            <v>1</v>
          </cell>
          <cell r="G129">
            <v>1513722282.54</v>
          </cell>
          <cell r="H129">
            <v>0.17170552679758844</v>
          </cell>
          <cell r="I129">
            <v>1</v>
          </cell>
        </row>
        <row r="132">
          <cell r="A132">
            <v>3</v>
          </cell>
          <cell r="B132" t="str">
            <v>PATRIMONIO</v>
          </cell>
        </row>
        <row r="134">
          <cell r="B134" t="str">
            <v>CAPITAL SOCIAL</v>
          </cell>
        </row>
        <row r="135">
          <cell r="A135">
            <v>3105</v>
          </cell>
          <cell r="B135" t="str">
            <v>CAPITAL SUSCRITO Y PAGADO</v>
          </cell>
          <cell r="C135">
            <v>300000000</v>
          </cell>
          <cell r="D135">
            <v>3.9458306037327341E-2</v>
          </cell>
          <cell r="E135">
            <v>300000000</v>
          </cell>
          <cell r="F135">
            <v>4.6089122623328524E-2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31</v>
          </cell>
          <cell r="B136" t="str">
            <v>CAPITAL SOCIAL</v>
          </cell>
          <cell r="C136">
            <v>300000000</v>
          </cell>
          <cell r="D136">
            <v>3.9458306037327341E-2</v>
          </cell>
          <cell r="E136">
            <v>300000000</v>
          </cell>
          <cell r="F136">
            <v>4.6089122623328524E-2</v>
          </cell>
          <cell r="G136">
            <v>74</v>
          </cell>
          <cell r="H136">
            <v>2.4666666666666665E-7</v>
          </cell>
          <cell r="I136">
            <v>6.7651946711984177E-8</v>
          </cell>
        </row>
        <row r="138">
          <cell r="B138" t="str">
            <v>SUPERAVIT DE CAPITAL</v>
          </cell>
        </row>
        <row r="139">
          <cell r="A139">
            <v>3210</v>
          </cell>
          <cell r="B139" t="e">
            <v>#N/A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 t="e">
            <v>#DIV/0!</v>
          </cell>
          <cell r="I139">
            <v>0</v>
          </cell>
        </row>
        <row r="140">
          <cell r="A140">
            <v>32</v>
          </cell>
          <cell r="B140" t="str">
            <v>SUPERAVIT DE CAPITAL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74</v>
          </cell>
          <cell r="H140" t="e">
            <v>#DIV/0!</v>
          </cell>
          <cell r="I140">
            <v>6.7651946711984177E-8</v>
          </cell>
        </row>
        <row r="143">
          <cell r="B143" t="str">
            <v>RESERVAS</v>
          </cell>
        </row>
        <row r="144">
          <cell r="A144">
            <v>3305</v>
          </cell>
          <cell r="B144" t="str">
            <v>RESERVAS OBLIGATORIAS</v>
          </cell>
          <cell r="C144">
            <v>268763310</v>
          </cell>
          <cell r="D144">
            <v>3.5349816458616928E-2</v>
          </cell>
          <cell r="E144">
            <v>268763310</v>
          </cell>
          <cell r="F144">
            <v>4.1290217170805527E-2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3315</v>
          </cell>
          <cell r="B145" t="str">
            <v>RESERVAS OCASIONALES</v>
          </cell>
          <cell r="C145">
            <v>2824635765.7800002</v>
          </cell>
          <cell r="D145">
            <v>0.37151780830042569</v>
          </cell>
          <cell r="E145">
            <v>2370544188.6799998</v>
          </cell>
          <cell r="F145">
            <v>0.36418767265363777</v>
          </cell>
          <cell r="G145">
            <v>454091577.10000038</v>
          </cell>
          <cell r="H145">
            <v>0.19155583737624993</v>
          </cell>
          <cell r="I145">
            <v>0.41513755643689293</v>
          </cell>
        </row>
        <row r="146">
          <cell r="A146">
            <v>33</v>
          </cell>
          <cell r="B146" t="str">
            <v>RESERVAS</v>
          </cell>
          <cell r="C146">
            <v>3093399075.7800002</v>
          </cell>
          <cell r="D146">
            <v>0.40686762475904265</v>
          </cell>
          <cell r="E146">
            <v>2639307498.6799998</v>
          </cell>
          <cell r="F146">
            <v>0.40547788982444333</v>
          </cell>
          <cell r="G146">
            <v>454091577.10000038</v>
          </cell>
          <cell r="H146">
            <v>0.17204951576392891</v>
          </cell>
          <cell r="I146">
            <v>0.41513755643689293</v>
          </cell>
        </row>
        <row r="148">
          <cell r="B148" t="str">
            <v>REVALORIZACION DE PATRIMONIO</v>
          </cell>
        </row>
        <row r="149">
          <cell r="A149">
            <v>3405</v>
          </cell>
          <cell r="B149" t="str">
            <v>AJUSTES POR INFLACION</v>
          </cell>
          <cell r="C149">
            <v>903312620.29999995</v>
          </cell>
          <cell r="D149">
            <v>0.11881061939725822</v>
          </cell>
          <cell r="E149">
            <v>948786620.29999995</v>
          </cell>
          <cell r="F149">
            <v>0.14576247628793379</v>
          </cell>
          <cell r="G149">
            <v>-45474000</v>
          </cell>
          <cell r="H149">
            <v>-4.7928584812485471E-2</v>
          </cell>
          <cell r="I149">
            <v>-4.1573035470010379E-2</v>
          </cell>
        </row>
        <row r="150">
          <cell r="A150">
            <v>34</v>
          </cell>
          <cell r="B150" t="str">
            <v>REVALORIZACION DE PATRIMONIO</v>
          </cell>
          <cell r="C150">
            <v>903312620.29999995</v>
          </cell>
          <cell r="D150">
            <v>0.11881061939725822</v>
          </cell>
          <cell r="E150">
            <v>948786620.29999995</v>
          </cell>
          <cell r="F150">
            <v>0.14576247628793379</v>
          </cell>
          <cell r="G150">
            <v>-45474000</v>
          </cell>
          <cell r="H150">
            <v>-4.7928584812485471E-2</v>
          </cell>
          <cell r="I150">
            <v>-4.1573035470010379E-2</v>
          </cell>
        </row>
        <row r="152">
          <cell r="B152" t="str">
            <v>RESULTADOS DEL EJERCICIO</v>
          </cell>
        </row>
        <row r="153">
          <cell r="A153">
            <v>3605</v>
          </cell>
          <cell r="B153" t="str">
            <v>UTILIDAD DEL EJERCICIO</v>
          </cell>
          <cell r="C153">
            <v>1593399510.7899997</v>
          </cell>
          <cell r="D153">
            <v>0.20957615178826491</v>
          </cell>
          <cell r="E153">
            <v>0</v>
          </cell>
          <cell r="F153">
            <v>0</v>
          </cell>
          <cell r="G153">
            <v>1593399510.7899997</v>
          </cell>
          <cell r="H153" t="e">
            <v>#DIV/0!</v>
          </cell>
          <cell r="I153">
            <v>1.4567105242549556</v>
          </cell>
        </row>
        <row r="154">
          <cell r="A154">
            <v>3610</v>
          </cell>
          <cell r="B154" t="str">
            <v>PERDIDAD DEL EJERCICIO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 t="e">
            <v>#DIV/0!</v>
          </cell>
          <cell r="I154">
            <v>0</v>
          </cell>
        </row>
        <row r="155">
          <cell r="A155">
            <v>36</v>
          </cell>
          <cell r="B155" t="str">
            <v>RESULTADOS DEL EJERCICIO</v>
          </cell>
          <cell r="C155">
            <v>1593399510.7899997</v>
          </cell>
          <cell r="D155">
            <v>0.20957615178826491</v>
          </cell>
          <cell r="E155">
            <v>0</v>
          </cell>
          <cell r="F155">
            <v>0</v>
          </cell>
          <cell r="G155">
            <v>1593399510.7899997</v>
          </cell>
          <cell r="H155" t="e">
            <v>#DIV/0!</v>
          </cell>
          <cell r="I155">
            <v>1.4567105242549556</v>
          </cell>
        </row>
        <row r="157">
          <cell r="B157" t="str">
            <v>RESULTADOS DE EJERCICIOS ANTERIORES</v>
          </cell>
        </row>
        <row r="158">
          <cell r="A158">
            <v>3705</v>
          </cell>
          <cell r="B158" t="str">
            <v>RESULTADOS DE EJERCICIOS ANTERIORES</v>
          </cell>
          <cell r="C158">
            <v>0</v>
          </cell>
          <cell r="D158">
            <v>0</v>
          </cell>
          <cell r="E158">
            <v>908183154.20000005</v>
          </cell>
          <cell r="F158">
            <v>0.10301762002138314</v>
          </cell>
          <cell r="G158">
            <v>-908183154.20000005</v>
          </cell>
          <cell r="H158">
            <v>-1</v>
          </cell>
          <cell r="I158">
            <v>-0.59996682659390088</v>
          </cell>
        </row>
        <row r="159">
          <cell r="A159">
            <v>37</v>
          </cell>
          <cell r="B159" t="str">
            <v>UTILIDADES ACUMULADAS</v>
          </cell>
          <cell r="C159">
            <v>0</v>
          </cell>
          <cell r="D159">
            <v>0</v>
          </cell>
          <cell r="E159">
            <v>908183154.20000005</v>
          </cell>
          <cell r="F159">
            <v>0.13952454919455026</v>
          </cell>
          <cell r="G159">
            <v>-908183154.20000005</v>
          </cell>
          <cell r="H159">
            <v>-1</v>
          </cell>
          <cell r="I159">
            <v>-0.83027511287378519</v>
          </cell>
        </row>
        <row r="161">
          <cell r="B161" t="str">
            <v>VALORIZACIONES</v>
          </cell>
        </row>
        <row r="162">
          <cell r="A162">
            <v>3805</v>
          </cell>
          <cell r="B162" t="e">
            <v>#N/A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 t="e">
            <v>#DIV/0!</v>
          </cell>
          <cell r="I162">
            <v>0</v>
          </cell>
        </row>
        <row r="163">
          <cell r="A163">
            <v>3810</v>
          </cell>
          <cell r="B163" t="str">
            <v>PROPIEDADES PLANTA Y EQUIP</v>
          </cell>
          <cell r="C163">
            <v>1712850758</v>
          </cell>
          <cell r="D163">
            <v>0.16582084202162434</v>
          </cell>
          <cell r="E163">
            <v>1712850758</v>
          </cell>
          <cell r="F163">
            <v>0.194293197054967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38</v>
          </cell>
          <cell r="B164" t="str">
            <v>VALORIZACIONES</v>
          </cell>
          <cell r="C164">
            <v>1712850758</v>
          </cell>
          <cell r="D164">
            <v>0.22528729801810701</v>
          </cell>
          <cell r="E164">
            <v>1712850758</v>
          </cell>
          <cell r="F164">
            <v>0.26314596206974405</v>
          </cell>
          <cell r="G164">
            <v>0</v>
          </cell>
          <cell r="H164">
            <v>0</v>
          </cell>
          <cell r="I164">
            <v>0</v>
          </cell>
        </row>
        <row r="167">
          <cell r="B167" t="str">
            <v>PATRIMONIO</v>
          </cell>
          <cell r="C167">
            <v>7602961964.8699989</v>
          </cell>
          <cell r="D167">
            <v>1</v>
          </cell>
          <cell r="E167">
            <v>6509128031.1800003</v>
          </cell>
          <cell r="F167">
            <v>1</v>
          </cell>
          <cell r="G167">
            <v>1093834007.6900005</v>
          </cell>
          <cell r="H167">
            <v>0.16804616569997102</v>
          </cell>
          <cell r="I167">
            <v>1</v>
          </cell>
        </row>
        <row r="169">
          <cell r="B169" t="str">
            <v>Pasivo mas Patrimonio</v>
          </cell>
          <cell r="C169">
            <v>17932488320.649998</v>
          </cell>
          <cell r="D169">
            <v>1</v>
          </cell>
          <cell r="E169">
            <v>15324932104.42</v>
          </cell>
          <cell r="F169">
            <v>1</v>
          </cell>
          <cell r="G169">
            <v>2607556290.2300005</v>
          </cell>
          <cell r="H169">
            <v>0.17015124585628225</v>
          </cell>
          <cell r="I169">
            <v>2</v>
          </cell>
        </row>
        <row r="170">
          <cell r="B170" t="str">
            <v>RESUMEN</v>
          </cell>
        </row>
        <row r="172">
          <cell r="B172" t="str">
            <v>Nombre</v>
          </cell>
          <cell r="C172">
            <v>40391</v>
          </cell>
          <cell r="E172">
            <v>40148</v>
          </cell>
          <cell r="H172" t="str">
            <v>Hor</v>
          </cell>
          <cell r="I172" t="str">
            <v>Vert</v>
          </cell>
        </row>
        <row r="173">
          <cell r="B173" t="str">
            <v>ACTIVO</v>
          </cell>
          <cell r="C173">
            <v>17932488320.650002</v>
          </cell>
          <cell r="D173">
            <v>1</v>
          </cell>
          <cell r="E173">
            <v>15324932104.420004</v>
          </cell>
          <cell r="F173">
            <v>1</v>
          </cell>
          <cell r="G173">
            <v>2607556216.2299976</v>
          </cell>
          <cell r="H173">
            <v>0.17015124102754939</v>
          </cell>
          <cell r="I173">
            <v>97219111110.380005</v>
          </cell>
        </row>
        <row r="175">
          <cell r="B175" t="str">
            <v>PASIVO</v>
          </cell>
          <cell r="C175">
            <v>10329526355.779999</v>
          </cell>
          <cell r="D175">
            <v>0.57602303545822608</v>
          </cell>
          <cell r="E175">
            <v>8815804073.2399998</v>
          </cell>
          <cell r="F175">
            <v>0.5752589318615875</v>
          </cell>
          <cell r="G175">
            <v>1513722282.539999</v>
          </cell>
          <cell r="H175">
            <v>0.17170552679758833</v>
          </cell>
          <cell r="I175">
            <v>45259151973.620003</v>
          </cell>
        </row>
        <row r="176">
          <cell r="B176" t="str">
            <v>PATRIMONIO</v>
          </cell>
          <cell r="C176">
            <v>7602961964.8699989</v>
          </cell>
          <cell r="D176">
            <v>0.42397696454177392</v>
          </cell>
          <cell r="E176">
            <v>6509128031.1800003</v>
          </cell>
          <cell r="F176">
            <v>0.4247410681384125</v>
          </cell>
          <cell r="G176">
            <v>1093833933.6899986</v>
          </cell>
          <cell r="H176">
            <v>0.1680461543313205</v>
          </cell>
          <cell r="I176">
            <v>51680409676.639999</v>
          </cell>
        </row>
        <row r="177">
          <cell r="B177" t="str">
            <v>PASIVO MAS PATRIMONIO</v>
          </cell>
          <cell r="C177">
            <v>17932488320.649998</v>
          </cell>
          <cell r="D177">
            <v>1</v>
          </cell>
          <cell r="E177">
            <v>15324932104.42</v>
          </cell>
          <cell r="F177">
            <v>1</v>
          </cell>
          <cell r="G177">
            <v>2607556216.2299976</v>
          </cell>
          <cell r="H177">
            <v>0.17015124102754942</v>
          </cell>
        </row>
        <row r="179">
          <cell r="B179" t="str">
            <v>Diferencia</v>
          </cell>
          <cell r="C179">
            <v>0</v>
          </cell>
          <cell r="E179">
            <v>0</v>
          </cell>
        </row>
        <row r="181">
          <cell r="B181" t="str">
            <v xml:space="preserve">Analisis realizado en:  </v>
          </cell>
          <cell r="C181">
            <v>40422</v>
          </cell>
        </row>
        <row r="182">
          <cell r="B182" t="str">
            <v>Realizado por:</v>
          </cell>
          <cell r="C182" t="str">
            <v>I.E.L.C</v>
          </cell>
        </row>
      </sheetData>
      <sheetData sheetId="2">
        <row r="9">
          <cell r="B9" t="str">
            <v>INGRESOS OPERACIONALES</v>
          </cell>
        </row>
        <row r="10">
          <cell r="A10">
            <v>4120</v>
          </cell>
          <cell r="B10" t="str">
            <v>INDUSTRIAS MANUFACTURERAS</v>
          </cell>
          <cell r="C10">
            <v>27671333026.41</v>
          </cell>
          <cell r="D10">
            <v>1.008905052883992</v>
          </cell>
          <cell r="E10">
            <v>26447845724.060001</v>
          </cell>
          <cell r="F10">
            <v>1.0073460609156351</v>
          </cell>
          <cell r="G10">
            <v>1223487302.3499985</v>
          </cell>
          <cell r="H10">
            <v>4.6260376558268174E-2</v>
          </cell>
          <cell r="I10">
            <v>1.0237507422698031</v>
          </cell>
        </row>
        <row r="11">
          <cell r="A11">
            <v>4175</v>
          </cell>
          <cell r="B11" t="str">
            <v>DEVOLUCIONES,REBAJAS Y DSC</v>
          </cell>
          <cell r="C11">
            <v>-244239716.38</v>
          </cell>
          <cell r="D11">
            <v>-8.9050528839919874E-3</v>
          </cell>
          <cell r="E11">
            <v>-192870646.25999999</v>
          </cell>
          <cell r="F11">
            <v>-7.3460609156350909E-3</v>
          </cell>
          <cell r="G11">
            <v>-51369070.120000005</v>
          </cell>
          <cell r="H11">
            <v>0.26633949289904768</v>
          </cell>
          <cell r="I11">
            <v>-4.2982974620210321E-2</v>
          </cell>
        </row>
        <row r="12">
          <cell r="A12">
            <v>41</v>
          </cell>
          <cell r="B12" t="str">
            <v>INGRESOS OPERACIONALES</v>
          </cell>
          <cell r="C12">
            <v>27427093310.029999</v>
          </cell>
          <cell r="D12">
            <v>1</v>
          </cell>
          <cell r="E12">
            <v>26254975077.800003</v>
          </cell>
          <cell r="F12">
            <v>1</v>
          </cell>
          <cell r="G12">
            <v>1172118232.2299986</v>
          </cell>
          <cell r="H12">
            <v>4.464366196336967E-2</v>
          </cell>
          <cell r="I12">
            <v>0.98076776764959295</v>
          </cell>
        </row>
        <row r="14">
          <cell r="B14" t="str">
            <v>COSTO DE VENTAS</v>
          </cell>
        </row>
        <row r="15">
          <cell r="A15">
            <v>6120</v>
          </cell>
          <cell r="B15" t="str">
            <v>DE INDUSTRIAS MANUFACTURER</v>
          </cell>
          <cell r="C15">
            <v>23430707324.029999</v>
          </cell>
          <cell r="D15">
            <v>0.8542905753509602</v>
          </cell>
          <cell r="E15">
            <v>22783957374.32</v>
          </cell>
          <cell r="F15">
            <v>0.86779581038662135</v>
          </cell>
          <cell r="G15">
            <v>646749949.70999908</v>
          </cell>
          <cell r="H15">
            <v>2.8386199073518137E-2</v>
          </cell>
          <cell r="I15">
            <v>0.54116682682920225</v>
          </cell>
        </row>
        <row r="16">
          <cell r="A16">
            <v>61</v>
          </cell>
          <cell r="B16" t="str">
            <v>COSTO DE VENTAS</v>
          </cell>
          <cell r="C16">
            <v>23430707324.029999</v>
          </cell>
          <cell r="D16">
            <v>0.8542905753509602</v>
          </cell>
          <cell r="E16">
            <v>22783957374.32</v>
          </cell>
          <cell r="F16">
            <v>0.86779581038662135</v>
          </cell>
          <cell r="G16">
            <v>646749949.70999908</v>
          </cell>
          <cell r="H16">
            <v>2.8386199073518137E-2</v>
          </cell>
          <cell r="I16">
            <v>0.54116682682920225</v>
          </cell>
        </row>
        <row r="18">
          <cell r="B18" t="str">
            <v>UTILIDAD  BRUTA</v>
          </cell>
          <cell r="C18">
            <v>3996385986</v>
          </cell>
          <cell r="D18">
            <v>0.1457094246490398</v>
          </cell>
          <cell r="E18">
            <v>3471017703.4800034</v>
          </cell>
          <cell r="F18">
            <v>0.13220418961337868</v>
          </cell>
          <cell r="G18">
            <v>525368282.51999664</v>
          </cell>
          <cell r="H18">
            <v>0.15135857186590213</v>
          </cell>
          <cell r="I18">
            <v>0.43960094082038831</v>
          </cell>
        </row>
        <row r="21">
          <cell r="B21" t="str">
            <v>GASTOS DE ADMINISTRACION</v>
          </cell>
        </row>
        <row r="22">
          <cell r="A22">
            <v>5105</v>
          </cell>
          <cell r="B22" t="str">
            <v>GASTOS DEL PERSONAL</v>
          </cell>
          <cell r="C22">
            <v>563894212.61000001</v>
          </cell>
          <cell r="D22">
            <v>2.05597511276846E-2</v>
          </cell>
          <cell r="E22">
            <v>562058140.65999997</v>
          </cell>
          <cell r="F22">
            <v>2.1407681363036234E-2</v>
          </cell>
          <cell r="G22">
            <v>1836071.9500000477</v>
          </cell>
          <cell r="H22">
            <v>3.2666939897784057E-3</v>
          </cell>
          <cell r="I22">
            <v>1.5363298156531261E-3</v>
          </cell>
        </row>
        <row r="23">
          <cell r="A23">
            <v>5110</v>
          </cell>
          <cell r="B23" t="str">
            <v>HONORARIOS</v>
          </cell>
          <cell r="C23">
            <v>52116006</v>
          </cell>
          <cell r="D23">
            <v>1.9001651181513044E-3</v>
          </cell>
          <cell r="E23">
            <v>99840738</v>
          </cell>
          <cell r="F23">
            <v>3.8027359654369173E-3</v>
          </cell>
          <cell r="G23">
            <v>-47724732</v>
          </cell>
          <cell r="H23">
            <v>-0.47800860606619316</v>
          </cell>
          <cell r="I23">
            <v>-3.9933581424002988E-2</v>
          </cell>
        </row>
        <row r="24">
          <cell r="A24">
            <v>5115</v>
          </cell>
          <cell r="B24" t="str">
            <v>IMPUESTOS</v>
          </cell>
          <cell r="C24">
            <v>3254575</v>
          </cell>
          <cell r="D24">
            <v>1.1866277491424192E-4</v>
          </cell>
          <cell r="E24">
            <v>2212625.35</v>
          </cell>
          <cell r="F24">
            <v>8.4274517246481567E-5</v>
          </cell>
          <cell r="G24">
            <v>1041949.6499999999</v>
          </cell>
          <cell r="H24">
            <v>0.47091101527875012</v>
          </cell>
          <cell r="I24">
            <v>8.7184944669749882E-4</v>
          </cell>
        </row>
        <row r="25">
          <cell r="A25">
            <v>5120</v>
          </cell>
          <cell r="B25" t="str">
            <v>ARRENDAMIENTOS</v>
          </cell>
          <cell r="C25">
            <v>50487113</v>
          </cell>
          <cell r="D25">
            <v>1.8407751936854726E-3</v>
          </cell>
          <cell r="E25">
            <v>54382521</v>
          </cell>
          <cell r="F25">
            <v>2.0713225146415529E-3</v>
          </cell>
          <cell r="G25">
            <v>-3895408</v>
          </cell>
          <cell r="H25">
            <v>-7.1629779722789971E-2</v>
          </cell>
          <cell r="I25">
            <v>-3.2594754549425788E-3</v>
          </cell>
        </row>
        <row r="26">
          <cell r="A26">
            <v>5125</v>
          </cell>
          <cell r="B26" t="str">
            <v>CONTRIBUCIONES Y AFILIACIO</v>
          </cell>
          <cell r="C26">
            <v>4463133</v>
          </cell>
          <cell r="D26">
            <v>1.6272715994909481E-4</v>
          </cell>
          <cell r="E26">
            <v>11228614</v>
          </cell>
          <cell r="F26">
            <v>4.276756678201686E-4</v>
          </cell>
          <cell r="G26">
            <v>-6765481</v>
          </cell>
          <cell r="H26">
            <v>-0.60252146881173407</v>
          </cell>
          <cell r="I26">
            <v>-5.6610037409124724E-3</v>
          </cell>
        </row>
        <row r="27">
          <cell r="A27">
            <v>5130</v>
          </cell>
          <cell r="B27" t="str">
            <v>SEGUROS</v>
          </cell>
          <cell r="C27">
            <v>32917254.600000001</v>
          </cell>
          <cell r="D27">
            <v>1.2001729176296734E-3</v>
          </cell>
          <cell r="E27">
            <v>42844946.810000002</v>
          </cell>
          <cell r="F27">
            <v>1.6318791651121281E-3</v>
          </cell>
          <cell r="G27">
            <v>-9927692.2100000009</v>
          </cell>
          <cell r="H27">
            <v>-0.23171209090363207</v>
          </cell>
          <cell r="I27">
            <v>-8.3069781349526545E-3</v>
          </cell>
        </row>
        <row r="28">
          <cell r="A28">
            <v>5135</v>
          </cell>
          <cell r="B28" t="str">
            <v>SERVICIOS</v>
          </cell>
          <cell r="C28">
            <v>45607299.479999997</v>
          </cell>
          <cell r="D28">
            <v>1.6628557377358524E-3</v>
          </cell>
          <cell r="E28">
            <v>51073565.219999999</v>
          </cell>
          <cell r="F28">
            <v>1.9452909427130041E-3</v>
          </cell>
          <cell r="G28">
            <v>-5466265.7400000021</v>
          </cell>
          <cell r="H28">
            <v>-0.10702729908229426</v>
          </cell>
          <cell r="I28">
            <v>-4.5738877698365717E-3</v>
          </cell>
        </row>
        <row r="29">
          <cell r="A29">
            <v>5140</v>
          </cell>
          <cell r="B29" t="str">
            <v>GASTOS LEGALES</v>
          </cell>
          <cell r="C29">
            <v>2345668</v>
          </cell>
          <cell r="D29">
            <v>8.5523754686108014E-5</v>
          </cell>
          <cell r="E29">
            <v>2969231.05</v>
          </cell>
          <cell r="F29">
            <v>1.1309212982306902E-4</v>
          </cell>
          <cell r="G29">
            <v>-623563.04999999981</v>
          </cell>
          <cell r="H29">
            <v>-0.21000826122978872</v>
          </cell>
          <cell r="I29">
            <v>-5.2176523128877165E-4</v>
          </cell>
        </row>
        <row r="30">
          <cell r="A30">
            <v>5145</v>
          </cell>
          <cell r="B30" t="str">
            <v>MANTENIMIENTO Y REPARACION</v>
          </cell>
          <cell r="C30">
            <v>14401504.130000001</v>
          </cell>
          <cell r="D30">
            <v>5.2508313466572917E-4</v>
          </cell>
          <cell r="E30">
            <v>8898567.2400000002</v>
          </cell>
          <cell r="F30">
            <v>3.3892880163212261E-4</v>
          </cell>
          <cell r="G30">
            <v>5502936.8900000006</v>
          </cell>
          <cell r="H30">
            <v>0.61840706954078151</v>
          </cell>
          <cell r="I30">
            <v>4.6045722869216908E-3</v>
          </cell>
        </row>
        <row r="31">
          <cell r="A31">
            <v>5150</v>
          </cell>
          <cell r="B31" t="str">
            <v>ADECUACION E INSTALACION</v>
          </cell>
          <cell r="C31">
            <v>8815759.7300000004</v>
          </cell>
          <cell r="D31">
            <v>3.2142522834441615E-4</v>
          </cell>
          <cell r="E31">
            <v>12822605.16</v>
          </cell>
          <cell r="F31">
            <v>4.883876340390132E-4</v>
          </cell>
          <cell r="G31">
            <v>-4006845.4299999997</v>
          </cell>
          <cell r="H31">
            <v>-0.31248294554832878</v>
          </cell>
          <cell r="I31">
            <v>-3.3527205188349568E-3</v>
          </cell>
        </row>
        <row r="32">
          <cell r="A32">
            <v>5155</v>
          </cell>
          <cell r="B32" t="str">
            <v>GASTOS DE VIAJE</v>
          </cell>
          <cell r="C32">
            <v>18445407.98</v>
          </cell>
          <cell r="D32">
            <v>6.7252507480457561E-4</v>
          </cell>
          <cell r="E32">
            <v>13203783.390000001</v>
          </cell>
          <cell r="F32">
            <v>5.029059578565173E-4</v>
          </cell>
          <cell r="G32">
            <v>5241624.59</v>
          </cell>
          <cell r="H32">
            <v>0.39697898967123235</v>
          </cell>
          <cell r="I32">
            <v>4.3859197021540383E-3</v>
          </cell>
        </row>
        <row r="33">
          <cell r="A33">
            <v>5160</v>
          </cell>
          <cell r="B33" t="str">
            <v>DEPRECIACIONES</v>
          </cell>
          <cell r="C33">
            <v>16351867.34</v>
          </cell>
          <cell r="D33">
            <v>5.9619395884069767E-4</v>
          </cell>
          <cell r="E33">
            <v>16448903.75</v>
          </cell>
          <cell r="F33">
            <v>6.2650616506996549E-4</v>
          </cell>
          <cell r="G33">
            <v>-97036.410000000149</v>
          </cell>
          <cell r="H33">
            <v>-5.8992630435934154E-3</v>
          </cell>
          <cell r="I33">
            <v>-8.1195036984763882E-5</v>
          </cell>
        </row>
        <row r="34">
          <cell r="A34">
            <v>5165</v>
          </cell>
          <cell r="B34" t="str">
            <v>AMORTIZACIONES</v>
          </cell>
          <cell r="C34">
            <v>21568534.129999999</v>
          </cell>
          <cell r="D34">
            <v>7.8639518545381025E-4</v>
          </cell>
          <cell r="E34">
            <v>12106758.49</v>
          </cell>
          <cell r="F34">
            <v>4.6112245218762053E-4</v>
          </cell>
          <cell r="G34">
            <v>9461775.6399999987</v>
          </cell>
          <cell r="H34">
            <v>0.78152840397496015</v>
          </cell>
          <cell r="I34">
            <v>7.9171233048639846E-3</v>
          </cell>
        </row>
        <row r="35">
          <cell r="A35">
            <v>5195</v>
          </cell>
          <cell r="B35" t="str">
            <v>DIVERSOS</v>
          </cell>
          <cell r="C35">
            <v>18643083.27</v>
          </cell>
          <cell r="D35">
            <v>6.7973237481867193E-4</v>
          </cell>
          <cell r="E35">
            <v>17645714.260000002</v>
          </cell>
          <cell r="F35">
            <v>6.7209030698796605E-4</v>
          </cell>
          <cell r="G35">
            <v>997369.00999999791</v>
          </cell>
          <cell r="H35">
            <v>5.6521883744931375E-2</v>
          </cell>
          <cell r="I35">
            <v>8.3454667845200619E-4</v>
          </cell>
        </row>
        <row r="36">
          <cell r="A36">
            <v>5199</v>
          </cell>
          <cell r="B36" t="str">
            <v>PROVISIONES</v>
          </cell>
          <cell r="C36">
            <v>0</v>
          </cell>
          <cell r="D36">
            <v>0</v>
          </cell>
          <cell r="E36">
            <v>2481228</v>
          </cell>
          <cell r="F36">
            <v>9.450506018945004E-5</v>
          </cell>
          <cell r="G36">
            <v>-2481228</v>
          </cell>
          <cell r="H36">
            <v>-1</v>
          </cell>
          <cell r="I36">
            <v>-2.0761629498415222E-3</v>
          </cell>
        </row>
        <row r="37">
          <cell r="A37">
            <v>51</v>
          </cell>
          <cell r="B37" t="str">
            <v>GASTOS DE ADMINISTRACION</v>
          </cell>
          <cell r="C37">
            <v>853311418.2700001</v>
          </cell>
          <cell r="D37">
            <v>3.1111988741364251E-2</v>
          </cell>
          <cell r="E37">
            <v>910217942.37999988</v>
          </cell>
          <cell r="F37">
            <v>3.466839864379221E-2</v>
          </cell>
          <cell r="G37">
            <v>-56906524.109999776</v>
          </cell>
          <cell r="H37">
            <v>-6.2519668598492992E-2</v>
          </cell>
          <cell r="I37">
            <v>-4.7616429026854784E-2</v>
          </cell>
        </row>
        <row r="39">
          <cell r="B39" t="str">
            <v>GASTOS DE VENTAS</v>
          </cell>
        </row>
        <row r="40">
          <cell r="A40">
            <v>5205</v>
          </cell>
          <cell r="B40" t="str">
            <v>GASTOS DEL PERSONAL</v>
          </cell>
          <cell r="C40">
            <v>387347047.10000002</v>
          </cell>
          <cell r="D40">
            <v>1.4122788832251081E-2</v>
          </cell>
          <cell r="E40">
            <v>289484926.89999998</v>
          </cell>
          <cell r="F40">
            <v>1.1025907510564543E-2</v>
          </cell>
          <cell r="G40">
            <v>97862120.200000048</v>
          </cell>
          <cell r="H40">
            <v>0.3380560129605838</v>
          </cell>
          <cell r="I40">
            <v>8.1885948470748246E-2</v>
          </cell>
        </row>
        <row r="41">
          <cell r="A41">
            <v>5210</v>
          </cell>
          <cell r="B41" t="str">
            <v>HONORARIOS</v>
          </cell>
          <cell r="C41">
            <v>21243107</v>
          </cell>
          <cell r="D41">
            <v>7.745300152616415E-4</v>
          </cell>
          <cell r="E41">
            <v>8377700</v>
          </cell>
          <cell r="F41">
            <v>3.1909000009235571E-4</v>
          </cell>
          <cell r="G41">
            <v>12865407</v>
          </cell>
          <cell r="H41">
            <v>1.5356729173878272</v>
          </cell>
          <cell r="I41">
            <v>1.0765105563870701E-2</v>
          </cell>
        </row>
        <row r="42">
          <cell r="A42">
            <v>5215</v>
          </cell>
          <cell r="B42" t="str">
            <v>IMPUESTOS</v>
          </cell>
          <cell r="C42">
            <v>153972601</v>
          </cell>
          <cell r="D42">
            <v>5.6138869423575672E-3</v>
          </cell>
          <cell r="E42">
            <v>147003939</v>
          </cell>
          <cell r="F42">
            <v>5.5990888798938439E-3</v>
          </cell>
          <cell r="G42">
            <v>6968662</v>
          </cell>
          <cell r="H42">
            <v>4.7404593695955316E-2</v>
          </cell>
          <cell r="I42">
            <v>5.8310150676876621E-3</v>
          </cell>
        </row>
        <row r="43">
          <cell r="A43">
            <v>5220</v>
          </cell>
          <cell r="B43" t="str">
            <v>ARRENDAMIENTOS</v>
          </cell>
          <cell r="C43">
            <v>29708880</v>
          </cell>
          <cell r="D43">
            <v>1.083194623074971E-3</v>
          </cell>
          <cell r="E43">
            <v>33866307</v>
          </cell>
          <cell r="F43">
            <v>1.2899005578807725E-3</v>
          </cell>
          <cell r="G43">
            <v>-4157427</v>
          </cell>
          <cell r="H43">
            <v>-0.12275997498044296</v>
          </cell>
          <cell r="I43">
            <v>-3.4787193696310015E-3</v>
          </cell>
        </row>
        <row r="44">
          <cell r="A44">
            <v>5225</v>
          </cell>
          <cell r="B44" t="str">
            <v>CONTRIBUCIONES Y AFILIACIO</v>
          </cell>
          <cell r="C44">
            <v>1600000.01</v>
          </cell>
          <cell r="D44">
            <v>5.833647743543007E-5</v>
          </cell>
          <cell r="E44">
            <v>492124</v>
          </cell>
          <cell r="F44">
            <v>1.87440284571482E-5</v>
          </cell>
          <cell r="G44">
            <v>1107876.01</v>
          </cell>
          <cell r="H44">
            <v>2.2512131292113371</v>
          </cell>
          <cell r="I44">
            <v>9.2701320675901439E-4</v>
          </cell>
        </row>
        <row r="45">
          <cell r="A45">
            <v>5230</v>
          </cell>
          <cell r="B45" t="str">
            <v>SEGUROS</v>
          </cell>
          <cell r="C45">
            <v>27585352.5</v>
          </cell>
          <cell r="D45">
            <v>1.005770177254333E-3</v>
          </cell>
          <cell r="E45">
            <v>39062229.340000004</v>
          </cell>
          <cell r="F45">
            <v>1.4878029487458636E-3</v>
          </cell>
          <cell r="G45">
            <v>-11476876.840000004</v>
          </cell>
          <cell r="H45">
            <v>-0.29381008288350813</v>
          </cell>
          <cell r="I45">
            <v>-9.603255515052327E-3</v>
          </cell>
        </row>
        <row r="46">
          <cell r="A46">
            <v>5235</v>
          </cell>
          <cell r="B46" t="str">
            <v>SERVICIOS</v>
          </cell>
          <cell r="C46">
            <v>1116222382.23</v>
          </cell>
          <cell r="D46">
            <v>4.0697800879315238E-2</v>
          </cell>
          <cell r="E46">
            <v>1085960961.51</v>
          </cell>
          <cell r="F46">
            <v>4.1362102165095505E-2</v>
          </cell>
          <cell r="G46">
            <v>30261420.720000029</v>
          </cell>
          <cell r="H46">
            <v>2.7866029988704497E-2</v>
          </cell>
          <cell r="I46">
            <v>2.5321187939371402E-2</v>
          </cell>
        </row>
        <row r="47">
          <cell r="A47">
            <v>5240</v>
          </cell>
          <cell r="B47" t="str">
            <v>GASTOS LEGALES</v>
          </cell>
          <cell r="C47">
            <v>187704</v>
          </cell>
          <cell r="D47">
            <v>6.8437438075640795E-6</v>
          </cell>
          <cell r="E47">
            <v>114300</v>
          </cell>
          <cell r="F47">
            <v>4.3534606169421507E-6</v>
          </cell>
          <cell r="G47">
            <v>73404</v>
          </cell>
          <cell r="H47">
            <v>0.64220472440944887</v>
          </cell>
          <cell r="I47">
            <v>6.1420661531373617E-5</v>
          </cell>
        </row>
        <row r="48">
          <cell r="A48">
            <v>5245</v>
          </cell>
          <cell r="B48" t="str">
            <v>MANTENIMIENTO Y REPARACION</v>
          </cell>
          <cell r="C48">
            <v>10801594</v>
          </cell>
          <cell r="D48">
            <v>3.9382933794336464E-4</v>
          </cell>
          <cell r="E48">
            <v>17876025.609999999</v>
          </cell>
          <cell r="F48">
            <v>6.8086241015384325E-4</v>
          </cell>
          <cell r="G48">
            <v>-7074431.6099999994</v>
          </cell>
          <cell r="H48">
            <v>-0.39574969091801382</v>
          </cell>
          <cell r="I48">
            <v>-5.9195175936551207E-3</v>
          </cell>
        </row>
        <row r="49">
          <cell r="A49">
            <v>5250</v>
          </cell>
          <cell r="B49" t="str">
            <v>ADECUACION E INSTALACION</v>
          </cell>
          <cell r="C49">
            <v>2214386.04</v>
          </cell>
          <cell r="D49">
            <v>8.0737175280262252E-5</v>
          </cell>
          <cell r="E49">
            <v>568672.75</v>
          </cell>
          <cell r="F49">
            <v>2.1659618731873923E-5</v>
          </cell>
          <cell r="G49">
            <v>1645713.29</v>
          </cell>
          <cell r="H49">
            <v>2.8939548976102687</v>
          </cell>
          <cell r="I49">
            <v>1.3770475582089985E-3</v>
          </cell>
        </row>
        <row r="50">
          <cell r="A50">
            <v>5255</v>
          </cell>
          <cell r="B50" t="str">
            <v>GASTOS DE VIAJE</v>
          </cell>
          <cell r="C50">
            <v>29095255.600000001</v>
          </cell>
          <cell r="D50">
            <v>1.0608216944870334E-3</v>
          </cell>
          <cell r="E50">
            <v>10556925.949999999</v>
          </cell>
          <cell r="F50">
            <v>4.0209240034382851E-4</v>
          </cell>
          <cell r="G50">
            <v>18538329.650000002</v>
          </cell>
          <cell r="H50">
            <v>1.7560348284909588</v>
          </cell>
          <cell r="I50">
            <v>1.5511913121760095E-2</v>
          </cell>
        </row>
        <row r="51">
          <cell r="A51">
            <v>5260</v>
          </cell>
          <cell r="B51" t="str">
            <v>DEPRECIACIONES</v>
          </cell>
          <cell r="C51">
            <v>30251629</v>
          </cell>
          <cell r="D51">
            <v>1.1029834134460422E-3</v>
          </cell>
          <cell r="E51">
            <v>29974072.800000001</v>
          </cell>
          <cell r="F51">
            <v>1.141653066178101E-3</v>
          </cell>
          <cell r="G51">
            <v>277556.19999999925</v>
          </cell>
          <cell r="H51">
            <v>9.2598760886441582E-3</v>
          </cell>
          <cell r="I51">
            <v>2.3224463811419264E-4</v>
          </cell>
        </row>
        <row r="52">
          <cell r="A52">
            <v>5265</v>
          </cell>
          <cell r="B52" t="str">
            <v>AMORTIZACIONES</v>
          </cell>
          <cell r="C52">
            <v>1360569.4</v>
          </cell>
          <cell r="D52">
            <v>4.9606766003980602E-5</v>
          </cell>
          <cell r="E52">
            <v>0</v>
          </cell>
          <cell r="F52">
            <v>0</v>
          </cell>
          <cell r="G52">
            <v>1360569.4</v>
          </cell>
          <cell r="H52" t="e">
            <v>#DIV/0!</v>
          </cell>
          <cell r="I52">
            <v>1.1384539344905466E-3</v>
          </cell>
        </row>
        <row r="53">
          <cell r="A53">
            <v>5295</v>
          </cell>
          <cell r="B53" t="str">
            <v>DIVERSOS</v>
          </cell>
          <cell r="C53">
            <v>100909674.06</v>
          </cell>
          <cell r="D53">
            <v>3.6791968043911405E-3</v>
          </cell>
          <cell r="E53">
            <v>85475969.730000004</v>
          </cell>
          <cell r="F53">
            <v>3.2556103929527072E-3</v>
          </cell>
          <cell r="G53">
            <v>15433704.329999998</v>
          </cell>
          <cell r="H53">
            <v>0.18056190972447242</v>
          </cell>
          <cell r="I53">
            <v>1.291412361490144E-2</v>
          </cell>
        </row>
        <row r="54">
          <cell r="A54">
            <v>5299</v>
          </cell>
          <cell r="B54" t="str">
            <v>PROVISIONES</v>
          </cell>
          <cell r="C54">
            <v>181820632.03999999</v>
          </cell>
          <cell r="D54">
            <v>6.6292344575029673E-3</v>
          </cell>
          <cell r="E54">
            <v>0</v>
          </cell>
          <cell r="F54">
            <v>0</v>
          </cell>
          <cell r="G54">
            <v>181820632.03999999</v>
          </cell>
          <cell r="H54" t="e">
            <v>#DIV/0!</v>
          </cell>
          <cell r="I54">
            <v>0.15213807830566817</v>
          </cell>
        </row>
        <row r="55">
          <cell r="A55">
            <v>52</v>
          </cell>
          <cell r="B55" t="str">
            <v>GASTOS DE VENTAS</v>
          </cell>
          <cell r="C55">
            <v>2094320813.98</v>
          </cell>
          <cell r="D55">
            <v>7.6359561339812615E-2</v>
          </cell>
          <cell r="E55">
            <v>1748814154.5899999</v>
          </cell>
          <cell r="F55">
            <v>6.6608867439707328E-2</v>
          </cell>
          <cell r="G55">
            <v>345506659.3900001</v>
          </cell>
          <cell r="H55">
            <v>0.19756625281375439</v>
          </cell>
          <cell r="I55">
            <v>0.28910205960477342</v>
          </cell>
        </row>
        <row r="57">
          <cell r="B57" t="str">
            <v>TOTAL GASTOS OPERACIONALES</v>
          </cell>
          <cell r="C57">
            <v>2947632232.25</v>
          </cell>
          <cell r="D57">
            <v>0.10747155008117687</v>
          </cell>
          <cell r="E57">
            <v>2659032096.9699998</v>
          </cell>
          <cell r="F57">
            <v>0.10127726608349953</v>
          </cell>
          <cell r="G57">
            <v>288600135.28000021</v>
          </cell>
          <cell r="H57">
            <v>0.10853578473492805</v>
          </cell>
          <cell r="I57">
            <v>0.24148563057791853</v>
          </cell>
        </row>
        <row r="59">
          <cell r="B59" t="str">
            <v>UTILIDAD OPERACIONAL</v>
          </cell>
          <cell r="C59">
            <v>1048753753.75</v>
          </cell>
          <cell r="D59">
            <v>3.8237874567862942E-2</v>
          </cell>
          <cell r="E59">
            <v>811985606.51000357</v>
          </cell>
          <cell r="F59">
            <v>3.0926923529879149E-2</v>
          </cell>
          <cell r="G59">
            <v>236768147.23999643</v>
          </cell>
          <cell r="H59">
            <v>0.29159155697063394</v>
          </cell>
          <cell r="I59">
            <v>0.19811531024246981</v>
          </cell>
        </row>
        <row r="62">
          <cell r="B62" t="str">
            <v>INGRESOS NO OPERACIONALES</v>
          </cell>
        </row>
        <row r="63">
          <cell r="A63">
            <v>4205</v>
          </cell>
          <cell r="B63" t="str">
            <v>OTRAS VENTAS</v>
          </cell>
          <cell r="C63">
            <v>111481711</v>
          </cell>
          <cell r="D63">
            <v>4.0646564234800451E-3</v>
          </cell>
          <cell r="E63">
            <v>116488719</v>
          </cell>
          <cell r="F63">
            <v>4.4368245886661495E-3</v>
          </cell>
          <cell r="G63">
            <v>-5007008</v>
          </cell>
          <cell r="H63">
            <v>-4.2982771576361829E-2</v>
          </cell>
          <cell r="I63">
            <v>-4.1896047034613911E-3</v>
          </cell>
        </row>
        <row r="64">
          <cell r="A64">
            <v>4210</v>
          </cell>
          <cell r="B64" t="str">
            <v>FINANCIEROS</v>
          </cell>
          <cell r="C64">
            <v>914157441.89999998</v>
          </cell>
          <cell r="D64">
            <v>3.3330452905328309E-2</v>
          </cell>
          <cell r="E64">
            <v>1295452861.6500001</v>
          </cell>
          <cell r="F64">
            <v>4.9341233720894877E-2</v>
          </cell>
          <cell r="G64">
            <v>-381295419.75000012</v>
          </cell>
          <cell r="H64">
            <v>-0.2943336890424168</v>
          </cell>
          <cell r="I64">
            <v>-0.31904823878709321</v>
          </cell>
        </row>
        <row r="65">
          <cell r="A65">
            <v>4230</v>
          </cell>
          <cell r="B65" t="str">
            <v>HONORARIOS</v>
          </cell>
          <cell r="C65">
            <v>8000000</v>
          </cell>
          <cell r="D65">
            <v>2.9168238535413541E-4</v>
          </cell>
          <cell r="E65">
            <v>8000000</v>
          </cell>
          <cell r="F65">
            <v>3.0470415516655472E-4</v>
          </cell>
          <cell r="G65">
            <v>0</v>
          </cell>
          <cell r="H65">
            <v>0</v>
          </cell>
          <cell r="I65">
            <v>0</v>
          </cell>
        </row>
        <row r="66">
          <cell r="A66">
            <v>4245</v>
          </cell>
          <cell r="B66" t="str">
            <v>UTILIDAD EN VENTA DE PROPI</v>
          </cell>
          <cell r="C66">
            <v>13164760</v>
          </cell>
          <cell r="D66">
            <v>4.7999107492683848E-4</v>
          </cell>
          <cell r="E66">
            <v>100000</v>
          </cell>
          <cell r="F66">
            <v>3.8088019395819343E-6</v>
          </cell>
          <cell r="G66">
            <v>13064760</v>
          </cell>
          <cell r="H66">
            <v>130.64760000000001</v>
          </cell>
          <cell r="I66">
            <v>1.0931913818710545E-2</v>
          </cell>
        </row>
        <row r="67">
          <cell r="A67">
            <v>4250</v>
          </cell>
          <cell r="B67" t="str">
            <v>RECUPERACIONES</v>
          </cell>
          <cell r="C67">
            <v>604256634.02999997</v>
          </cell>
          <cell r="D67">
            <v>2.2031377047491404E-2</v>
          </cell>
          <cell r="E67">
            <v>586930809.87</v>
          </cell>
          <cell r="F67">
            <v>2.2355032070332514E-2</v>
          </cell>
          <cell r="G67">
            <v>17325824.159999967</v>
          </cell>
          <cell r="H67">
            <v>2.9519363898851184E-2</v>
          </cell>
          <cell r="I67">
            <v>1.4497351390706958E-2</v>
          </cell>
        </row>
        <row r="68">
          <cell r="A68">
            <v>4255</v>
          </cell>
          <cell r="B68" t="str">
            <v>INDEMNIZACIONES</v>
          </cell>
          <cell r="C68">
            <v>40366917</v>
          </cell>
          <cell r="D68">
            <v>1.4717898299940501E-3</v>
          </cell>
          <cell r="E68">
            <v>0</v>
          </cell>
          <cell r="F68">
            <v>0</v>
          </cell>
          <cell r="G68">
            <v>40366917</v>
          </cell>
          <cell r="H68" t="e">
            <v>#DIV/0!</v>
          </cell>
          <cell r="I68">
            <v>3.3776943301755381E-2</v>
          </cell>
        </row>
        <row r="69">
          <cell r="A69">
            <v>4265</v>
          </cell>
          <cell r="B69" t="str">
            <v>INGRESOS DE EJERCICIOS ANT</v>
          </cell>
          <cell r="C69">
            <v>940000</v>
          </cell>
          <cell r="D69">
            <v>3.4272680279110915E-5</v>
          </cell>
          <cell r="E69">
            <v>9989022.9800000004</v>
          </cell>
          <cell r="F69">
            <v>3.8046210100752518E-4</v>
          </cell>
          <cell r="G69">
            <v>-9049022.9800000004</v>
          </cell>
          <cell r="H69">
            <v>-0.90589670262226185</v>
          </cell>
          <cell r="I69">
            <v>-7.5717532783527042E-3</v>
          </cell>
        </row>
        <row r="70">
          <cell r="A70">
            <v>4295</v>
          </cell>
          <cell r="B70" t="str">
            <v>DIVERSOS</v>
          </cell>
          <cell r="C70">
            <v>46424225.369999997</v>
          </cell>
          <cell r="D70">
            <v>1.6926410992674462E-3</v>
          </cell>
          <cell r="E70">
            <v>33572.61</v>
          </cell>
          <cell r="F70">
            <v>1.2787142208482786E-6</v>
          </cell>
          <cell r="G70">
            <v>46390652.759999998</v>
          </cell>
          <cell r="H70">
            <v>1381.8006035276971</v>
          </cell>
          <cell r="I70">
            <v>3.8817293082004295E-2</v>
          </cell>
        </row>
        <row r="71">
          <cell r="A71">
            <v>42</v>
          </cell>
          <cell r="B71" t="str">
            <v>INGRESOS NO OPERACIONALES</v>
          </cell>
          <cell r="C71">
            <v>1738791689.2999997</v>
          </cell>
          <cell r="D71">
            <v>1</v>
          </cell>
          <cell r="E71">
            <v>2016994986.1099999</v>
          </cell>
          <cell r="F71">
            <v>1</v>
          </cell>
          <cell r="G71">
            <v>-278203296.81000018</v>
          </cell>
          <cell r="H71">
            <v>-0.13792959264938298</v>
          </cell>
          <cell r="I71">
            <v>-0.23278609517573015</v>
          </cell>
        </row>
        <row r="74">
          <cell r="B74" t="str">
            <v>GASTOS NO OPERACIONALES</v>
          </cell>
        </row>
        <row r="75">
          <cell r="A75">
            <v>5305</v>
          </cell>
          <cell r="B75" t="str">
            <v>FINANCIEROS</v>
          </cell>
          <cell r="C75">
            <v>728378568.25</v>
          </cell>
          <cell r="D75">
            <v>0.8919813965145329</v>
          </cell>
          <cell r="E75">
            <v>2128033548.8</v>
          </cell>
          <cell r="F75">
            <v>0.99246410030977661</v>
          </cell>
          <cell r="G75">
            <v>-1399654980.55</v>
          </cell>
          <cell r="H75">
            <v>-0.65772223437890187</v>
          </cell>
          <cell r="I75">
            <v>-1.1711587218824979</v>
          </cell>
        </row>
        <row r="76">
          <cell r="A76">
            <v>5310</v>
          </cell>
          <cell r="B76" t="str">
            <v>PERDIDA EN VENTA Y RETIRO</v>
          </cell>
          <cell r="C76">
            <v>8647933.7200000007</v>
          </cell>
          <cell r="E76">
            <v>0</v>
          </cell>
        </row>
        <row r="77">
          <cell r="A77">
            <v>5315</v>
          </cell>
          <cell r="B77" t="str">
            <v>GASTOS EXTRAORDINARIOS</v>
          </cell>
          <cell r="C77">
            <v>43801330.399999999</v>
          </cell>
          <cell r="D77">
            <v>5.3639650536747463E-2</v>
          </cell>
          <cell r="E77">
            <v>-2665372.56</v>
          </cell>
          <cell r="F77">
            <v>-1.2430662013023458E-3</v>
          </cell>
          <cell r="G77">
            <v>46466702.960000001</v>
          </cell>
          <cell r="H77">
            <v>-17.433473900549199</v>
          </cell>
          <cell r="I77">
            <v>3.8880927946502053E-2</v>
          </cell>
        </row>
        <row r="78">
          <cell r="A78">
            <v>5395</v>
          </cell>
          <cell r="B78" t="str">
            <v>GASTOS DIVERSOS</v>
          </cell>
          <cell r="C78">
            <v>35757099.890000001</v>
          </cell>
          <cell r="D78">
            <v>4.3788586437711746E-2</v>
          </cell>
          <cell r="E78">
            <v>18823788.120000001</v>
          </cell>
          <cell r="F78">
            <v>8.7789658915257331E-3</v>
          </cell>
          <cell r="G78">
            <v>16933311.77</v>
          </cell>
          <cell r="H78">
            <v>0.89956982420603226</v>
          </cell>
          <cell r="I78">
            <v>1.4168917372764361E-2</v>
          </cell>
        </row>
        <row r="79">
          <cell r="A79">
            <v>53</v>
          </cell>
          <cell r="B79" t="str">
            <v>GASTOS NO OPERACIONALES</v>
          </cell>
          <cell r="C79">
            <v>816584932.25999999</v>
          </cell>
          <cell r="D79">
            <v>1</v>
          </cell>
          <cell r="E79">
            <v>2144191964.3599999</v>
          </cell>
          <cell r="F79">
            <v>1</v>
          </cell>
          <cell r="G79">
            <v>-1327607032.0999999</v>
          </cell>
          <cell r="H79">
            <v>-0.61916426055456519</v>
          </cell>
          <cell r="I79">
            <v>-1.1108727339829649</v>
          </cell>
        </row>
        <row r="81">
          <cell r="B81" t="str">
            <v>UTILIDAD O PERDIDA NO OPERACIONAL</v>
          </cell>
          <cell r="C81">
            <v>922206757.03999972</v>
          </cell>
          <cell r="D81">
            <v>3.3623933335391092E-2</v>
          </cell>
          <cell r="E81">
            <v>-127196978.25</v>
          </cell>
          <cell r="F81">
            <v>-4.8446809746756116E-3</v>
          </cell>
          <cell r="G81">
            <v>1049403735.2899997</v>
          </cell>
          <cell r="H81">
            <v>-8.2502253569848438</v>
          </cell>
          <cell r="I81">
            <v>0.87808663880723492</v>
          </cell>
        </row>
        <row r="83">
          <cell r="B83" t="str">
            <v>UTILIDAD ANTES DE IMPUESTO</v>
          </cell>
          <cell r="C83">
            <v>1970960510.7899997</v>
          </cell>
          <cell r="E83">
            <v>684788628.26000357</v>
          </cell>
          <cell r="G83">
            <v>1286171882.5299962</v>
          </cell>
          <cell r="H83">
            <v>1.8782027467337801</v>
          </cell>
          <cell r="I83">
            <v>1.0762019490497048</v>
          </cell>
        </row>
        <row r="85">
          <cell r="A85">
            <v>5405</v>
          </cell>
          <cell r="B85" t="str">
            <v>IMPUESTO DE RENTA Y COMPLE</v>
          </cell>
          <cell r="C85">
            <v>377561000</v>
          </cell>
          <cell r="D85">
            <v>1.3765986637086591E-2</v>
          </cell>
          <cell r="E85">
            <v>286491843</v>
          </cell>
          <cell r="F85">
            <v>1.0911906872928031E-2</v>
          </cell>
          <cell r="G85">
            <v>91069157</v>
          </cell>
          <cell r="H85">
            <v>0.31787696307988778</v>
          </cell>
          <cell r="I85">
            <v>7.6201949049704704E-2</v>
          </cell>
        </row>
        <row r="88">
          <cell r="B88" t="str">
            <v>UTILIDAD NETA</v>
          </cell>
          <cell r="C88">
            <v>1593399510.7899997</v>
          </cell>
          <cell r="D88">
            <v>5.8095821266167448E-2</v>
          </cell>
          <cell r="E88">
            <v>398296785.26000357</v>
          </cell>
          <cell r="F88">
            <v>1.5170335682275509E-2</v>
          </cell>
          <cell r="G88">
            <v>1195102725.5299962</v>
          </cell>
          <cell r="H88">
            <v>3.0005331947378053</v>
          </cell>
          <cell r="I8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VarBce"/>
      <sheetName val="Var pyg"/>
      <sheetName val=" Balance y PyG"/>
      <sheetName val="11"/>
      <sheetName val="11-1"/>
      <sheetName val="12"/>
      <sheetName val="13"/>
      <sheetName val="1305"/>
      <sheetName val="1310"/>
      <sheetName val="14"/>
      <sheetName val="14sub"/>
      <sheetName val="14-1"/>
      <sheetName val="Hoja2"/>
      <sheetName val="15"/>
      <sheetName val="16"/>
      <sheetName val="15-1"/>
      <sheetName val="15-2"/>
      <sheetName val="15-Ad"/>
      <sheetName val="17"/>
      <sheetName val="18"/>
      <sheetName val="19"/>
      <sheetName val="21"/>
      <sheetName val="22"/>
      <sheetName val="23"/>
      <sheetName val="24"/>
      <sheetName val="IMPUESTOS"/>
      <sheetName val="24-1"/>
      <sheetName val="25"/>
      <sheetName val="26"/>
      <sheetName val="26-1"/>
      <sheetName val="27"/>
      <sheetName val="28"/>
      <sheetName val="30"/>
      <sheetName val="PYG"/>
      <sheetName val="PAAG"/>
      <sheetName val="CM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Var pyg"/>
      <sheetName val="Var pyg (2)"/>
      <sheetName val="PyG mes a mes"/>
      <sheetName val="VarBce (REVISION)"/>
      <sheetName val=" Balance y PyG"/>
      <sheetName val="Analisis Acuerdo"/>
      <sheetName val="Analisis Acuerdo (2)"/>
      <sheetName val="Resumen Analisis AR"/>
      <sheetName val="VarBce (2)"/>
      <sheetName val="11"/>
      <sheetName val="11-1"/>
      <sheetName val="11-1 (2)"/>
      <sheetName val="12"/>
      <sheetName val="Anexo cta 12"/>
      <sheetName val="13"/>
      <sheetName val="VarBce"/>
      <sheetName val="1305"/>
      <sheetName val="13-2"/>
      <sheetName val="14-1"/>
      <sheetName val="14-2"/>
      <sheetName val="14"/>
      <sheetName val="15"/>
      <sheetName val="15-1"/>
      <sheetName val="16"/>
      <sheetName val="17"/>
      <sheetName val="18"/>
      <sheetName val="19"/>
      <sheetName val="21"/>
      <sheetName val="2105"/>
      <sheetName val="22"/>
      <sheetName val="22-1 (2)"/>
      <sheetName val="22-1"/>
      <sheetName val="23"/>
      <sheetName val="23-1"/>
      <sheetName val="2345"/>
      <sheetName val="2365"/>
      <sheetName val="2368"/>
      <sheetName val="23-80"/>
      <sheetName val="23-70"/>
      <sheetName val="2370"/>
      <sheetName val="resumen c x p"/>
      <sheetName val="24"/>
      <sheetName val="2408"/>
      <sheetName val="24-1"/>
      <sheetName val="25"/>
      <sheetName val="26"/>
      <sheetName val="27"/>
      <sheetName val="28"/>
      <sheetName val="25-1"/>
      <sheetName val="30"/>
      <sheetName val="Libros"/>
      <sheetName val="Libro de Accionistas"/>
      <sheetName val="PYG"/>
    </sheetNames>
    <sheetDataSet>
      <sheetData sheetId="0">
        <row r="9">
          <cell r="A9">
            <v>1105</v>
          </cell>
          <cell r="B9" t="str">
            <v>CAJA</v>
          </cell>
          <cell r="C9">
            <v>609297099.58000004</v>
          </cell>
          <cell r="D9">
            <v>160231340.59</v>
          </cell>
        </row>
        <row r="10">
          <cell r="A10">
            <v>1110</v>
          </cell>
          <cell r="B10" t="str">
            <v>BANCOS</v>
          </cell>
          <cell r="C10">
            <v>460156657.60000002</v>
          </cell>
          <cell r="D10">
            <v>5705217.4800000004</v>
          </cell>
        </row>
        <row r="11">
          <cell r="A11">
            <v>1225</v>
          </cell>
          <cell r="B11" t="str">
            <v>CERTIFICADOS</v>
          </cell>
          <cell r="C11">
            <v>20000000</v>
          </cell>
          <cell r="D11">
            <v>20000000</v>
          </cell>
        </row>
        <row r="12">
          <cell r="A12">
            <v>1245</v>
          </cell>
          <cell r="B12" t="str">
            <v>DERECHOS FIDUCIARIOS</v>
          </cell>
          <cell r="C12">
            <v>30852718.559999999</v>
          </cell>
          <cell r="D12">
            <v>16888339.399999999</v>
          </cell>
        </row>
        <row r="13">
          <cell r="A13">
            <v>1305</v>
          </cell>
          <cell r="B13" t="str">
            <v>CLIENTES</v>
          </cell>
          <cell r="C13">
            <v>459200226</v>
          </cell>
          <cell r="D13">
            <v>430593714.44</v>
          </cell>
        </row>
        <row r="14">
          <cell r="A14">
            <v>1330</v>
          </cell>
          <cell r="B14" t="str">
            <v>ANTICIPOS Y AVANCES</v>
          </cell>
          <cell r="C14">
            <v>62714301</v>
          </cell>
          <cell r="D14">
            <v>12495899</v>
          </cell>
        </row>
        <row r="15">
          <cell r="A15">
            <v>1335</v>
          </cell>
          <cell r="B15" t="str">
            <v>DEPOSITOS</v>
          </cell>
          <cell r="C15">
            <v>54840000</v>
          </cell>
          <cell r="D15">
            <v>50400000</v>
          </cell>
        </row>
        <row r="16">
          <cell r="A16">
            <v>1355</v>
          </cell>
          <cell r="B16" t="str">
            <v>ANTICIPO IMPTOS. CONTR. SALDOS</v>
          </cell>
          <cell r="C16">
            <v>217939958.28999999</v>
          </cell>
          <cell r="D16">
            <v>216405875.13999999</v>
          </cell>
        </row>
        <row r="17">
          <cell r="A17">
            <v>1360</v>
          </cell>
          <cell r="B17" t="str">
            <v>RECLAMACIONES</v>
          </cell>
          <cell r="C17">
            <v>4033425</v>
          </cell>
          <cell r="D17">
            <v>4033425</v>
          </cell>
        </row>
        <row r="18">
          <cell r="A18">
            <v>1365</v>
          </cell>
          <cell r="B18" t="str">
            <v>CUENTAS POR COBRAR A TRABAJADO</v>
          </cell>
          <cell r="C18">
            <v>4939722</v>
          </cell>
          <cell r="D18">
            <v>16980483.059999999</v>
          </cell>
        </row>
        <row r="19">
          <cell r="A19">
            <v>1380</v>
          </cell>
          <cell r="B19" t="str">
            <v>DEUDORES VARIOS</v>
          </cell>
          <cell r="C19">
            <v>262603009.28999999</v>
          </cell>
          <cell r="D19">
            <v>185191818.37</v>
          </cell>
        </row>
        <row r="20">
          <cell r="A20">
            <v>1390</v>
          </cell>
          <cell r="B20" t="str">
            <v>DEUDAS DE DIFICIL COBRO</v>
          </cell>
          <cell r="C20">
            <v>27162176</v>
          </cell>
          <cell r="D20">
            <v>27162176</v>
          </cell>
        </row>
        <row r="21">
          <cell r="A21">
            <v>1399</v>
          </cell>
          <cell r="B21" t="str">
            <v>PROVISIONES</v>
          </cell>
          <cell r="C21">
            <v>-27162176</v>
          </cell>
          <cell r="D21">
            <v>-27162176</v>
          </cell>
        </row>
        <row r="22">
          <cell r="A22">
            <v>1405</v>
          </cell>
          <cell r="B22" t="str">
            <v>MATERIA PRIMA</v>
          </cell>
          <cell r="C22">
            <v>545124076</v>
          </cell>
          <cell r="D22">
            <v>317088065</v>
          </cell>
        </row>
        <row r="23">
          <cell r="A23">
            <v>1410</v>
          </cell>
          <cell r="B23" t="str">
            <v>PRODUCTO EN PROCESO</v>
          </cell>
          <cell r="C23">
            <v>1308976220.53</v>
          </cell>
          <cell r="D23">
            <v>1264015558.46</v>
          </cell>
        </row>
        <row r="24">
          <cell r="A24">
            <v>1430</v>
          </cell>
          <cell r="B24" t="str">
            <v>PRODUCTOS TERMINADOS</v>
          </cell>
          <cell r="C24">
            <v>1150640790.5</v>
          </cell>
          <cell r="D24">
            <v>937790100.10000002</v>
          </cell>
        </row>
        <row r="25">
          <cell r="A25">
            <v>1435</v>
          </cell>
          <cell r="B25" t="str">
            <v>MERCANCIAS NO FABRICADAS POR L</v>
          </cell>
          <cell r="C25">
            <v>1427777516.8199999</v>
          </cell>
          <cell r="D25">
            <v>896988725.75</v>
          </cell>
        </row>
        <row r="26">
          <cell r="A26">
            <v>1460</v>
          </cell>
          <cell r="B26" t="str">
            <v>ENVASES Y EMPAQUES</v>
          </cell>
          <cell r="C26">
            <v>49516876</v>
          </cell>
          <cell r="D26">
            <v>47816954</v>
          </cell>
        </row>
        <row r="27">
          <cell r="A27">
            <v>1504</v>
          </cell>
          <cell r="B27" t="str">
            <v>TERRENOS</v>
          </cell>
          <cell r="C27">
            <v>194500000</v>
          </cell>
          <cell r="D27">
            <v>194500000</v>
          </cell>
        </row>
        <row r="28">
          <cell r="A28">
            <v>1508</v>
          </cell>
          <cell r="B28" t="str">
            <v>CONSTRUCCIONES EN CURSO</v>
          </cell>
          <cell r="C28">
            <v>334283139</v>
          </cell>
          <cell r="D28">
            <v>334283139</v>
          </cell>
        </row>
        <row r="29">
          <cell r="A29">
            <v>1520</v>
          </cell>
          <cell r="B29" t="str">
            <v>MAQUINARIA Y EQUIPO</v>
          </cell>
          <cell r="C29">
            <v>184906940</v>
          </cell>
          <cell r="D29">
            <v>174501316</v>
          </cell>
        </row>
        <row r="30">
          <cell r="A30">
            <v>1524</v>
          </cell>
          <cell r="B30" t="str">
            <v>EQUIPO DE OFICINA</v>
          </cell>
          <cell r="C30">
            <v>1025438459.83</v>
          </cell>
          <cell r="D30">
            <v>1027543855.83</v>
          </cell>
        </row>
        <row r="31">
          <cell r="A31">
            <v>1528</v>
          </cell>
          <cell r="B31" t="str">
            <v>EQUIPO DE COMPUTACION Y COMUNI</v>
          </cell>
          <cell r="C31">
            <v>371627021</v>
          </cell>
          <cell r="D31">
            <v>350873156</v>
          </cell>
        </row>
        <row r="32">
          <cell r="A32">
            <v>1540</v>
          </cell>
          <cell r="B32" t="str">
            <v>FLOTA Y EQUIPO DE TRANSPORTE</v>
          </cell>
          <cell r="C32">
            <v>311548852.00999999</v>
          </cell>
          <cell r="D32">
            <v>185476439.00999999</v>
          </cell>
        </row>
        <row r="33">
          <cell r="A33">
            <v>1556</v>
          </cell>
          <cell r="B33" t="str">
            <v>ACUEDUCTOS PLANTAS Y REDES</v>
          </cell>
          <cell r="C33">
            <v>32598430</v>
          </cell>
          <cell r="D33">
            <v>32598430</v>
          </cell>
        </row>
        <row r="34">
          <cell r="A34">
            <v>1592</v>
          </cell>
          <cell r="B34" t="str">
            <v>DEPRECIACION ACUMULADA</v>
          </cell>
          <cell r="C34">
            <v>-1130328243</v>
          </cell>
          <cell r="D34">
            <v>-1110071774.5</v>
          </cell>
        </row>
        <row r="35">
          <cell r="A35">
            <v>1705</v>
          </cell>
          <cell r="B35" t="str">
            <v>GASTOS PAGADOS POR ANTICIPADO</v>
          </cell>
          <cell r="C35">
            <v>2133899</v>
          </cell>
          <cell r="D35">
            <v>1722020.97</v>
          </cell>
        </row>
        <row r="36">
          <cell r="A36">
            <v>1710</v>
          </cell>
          <cell r="B36" t="str">
            <v>CARGOS DIFERIDOS</v>
          </cell>
          <cell r="C36">
            <v>340315963</v>
          </cell>
          <cell r="D36">
            <v>282037775</v>
          </cell>
        </row>
        <row r="37">
          <cell r="A37">
            <v>1910</v>
          </cell>
          <cell r="B37" t="str">
            <v>DE PROPIEDAD, PLANTA Y EQUIPO</v>
          </cell>
          <cell r="C37">
            <v>7058995355</v>
          </cell>
          <cell r="D37">
            <v>7058995355</v>
          </cell>
        </row>
        <row r="38">
          <cell r="A38">
            <v>2105</v>
          </cell>
          <cell r="B38" t="str">
            <v>BANCOS NACIONALES</v>
          </cell>
          <cell r="C38">
            <v>3796141485.8800001</v>
          </cell>
          <cell r="D38">
            <v>3719631592.0500002</v>
          </cell>
        </row>
        <row r="39">
          <cell r="A39">
            <v>2195</v>
          </cell>
          <cell r="B39" t="str">
            <v>OTRAS OBLIGACIONES</v>
          </cell>
          <cell r="C39">
            <v>87604843.370000005</v>
          </cell>
          <cell r="D39">
            <v>79536598.239999995</v>
          </cell>
        </row>
        <row r="40">
          <cell r="A40">
            <v>2205</v>
          </cell>
          <cell r="B40" t="str">
            <v>NACIONALES</v>
          </cell>
          <cell r="C40">
            <v>789833752</v>
          </cell>
          <cell r="D40">
            <v>591337136.84000003</v>
          </cell>
        </row>
        <row r="41">
          <cell r="A41">
            <v>2335</v>
          </cell>
          <cell r="B41" t="str">
            <v>COSTOS Y GASTOS POR PAGAR</v>
          </cell>
          <cell r="C41">
            <v>838705654.96000004</v>
          </cell>
          <cell r="D41">
            <v>965106631.96000004</v>
          </cell>
        </row>
        <row r="42">
          <cell r="A42">
            <v>2345</v>
          </cell>
          <cell r="B42" t="str">
            <v>ACREEDORES OFICIALES</v>
          </cell>
          <cell r="C42">
            <v>347303521</v>
          </cell>
          <cell r="D42">
            <v>460206431</v>
          </cell>
        </row>
        <row r="43">
          <cell r="A43">
            <v>2365</v>
          </cell>
          <cell r="B43" t="str">
            <v>RETENCIONES EN LA FUENTE</v>
          </cell>
          <cell r="C43">
            <v>181287832</v>
          </cell>
          <cell r="D43">
            <v>243351299.66999999</v>
          </cell>
        </row>
        <row r="44">
          <cell r="A44">
            <v>2367</v>
          </cell>
          <cell r="B44" t="str">
            <v>IMPUESTO A LAS VENTAS RETENIDO</v>
          </cell>
          <cell r="C44">
            <v>155110779</v>
          </cell>
          <cell r="D44">
            <v>213916408.72</v>
          </cell>
        </row>
        <row r="45">
          <cell r="A45">
            <v>2368</v>
          </cell>
          <cell r="B45" t="str">
            <v>IMPUESTO IND Y COMERCIO RETENI</v>
          </cell>
          <cell r="C45">
            <v>260698</v>
          </cell>
          <cell r="D45">
            <v>91177</v>
          </cell>
        </row>
        <row r="46">
          <cell r="A46">
            <v>2370</v>
          </cell>
          <cell r="B46" t="str">
            <v>RETENCIONES Y APORTES DE NOMIN</v>
          </cell>
          <cell r="C46">
            <v>49433000</v>
          </cell>
          <cell r="D46">
            <v>22205690</v>
          </cell>
        </row>
        <row r="47">
          <cell r="A47">
            <v>2380</v>
          </cell>
          <cell r="B47" t="str">
            <v>ACREEDORES VARIOS</v>
          </cell>
          <cell r="C47">
            <v>93132856.709999993</v>
          </cell>
          <cell r="D47">
            <v>70052095.709999993</v>
          </cell>
        </row>
        <row r="48">
          <cell r="A48">
            <v>2404</v>
          </cell>
          <cell r="B48" t="str">
            <v>DE RENTA Y COMPLEMENTARIOS</v>
          </cell>
          <cell r="C48">
            <v>16948000</v>
          </cell>
          <cell r="D48">
            <v>0</v>
          </cell>
        </row>
        <row r="49">
          <cell r="A49">
            <v>2408</v>
          </cell>
          <cell r="B49" t="str">
            <v>IMPUESTOS SOBRE LAS VENTAS POR</v>
          </cell>
          <cell r="C49">
            <v>1589158268.5699999</v>
          </cell>
          <cell r="D49">
            <v>1754782862.1400001</v>
          </cell>
        </row>
        <row r="50">
          <cell r="A50">
            <v>2505</v>
          </cell>
          <cell r="B50" t="str">
            <v>SALARIOS POR PAGAR</v>
          </cell>
          <cell r="C50">
            <v>249516134</v>
          </cell>
          <cell r="D50">
            <v>9268897</v>
          </cell>
        </row>
        <row r="51">
          <cell r="A51">
            <v>2510</v>
          </cell>
          <cell r="B51" t="str">
            <v>CESANTIAS CONSOLIDADAS</v>
          </cell>
          <cell r="C51">
            <v>12485081</v>
          </cell>
          <cell r="D51">
            <v>2669597</v>
          </cell>
        </row>
        <row r="52">
          <cell r="A52">
            <v>2515</v>
          </cell>
          <cell r="B52" t="str">
            <v>INTERESES SOBRE CESANTIAS</v>
          </cell>
          <cell r="C52">
            <v>1339505</v>
          </cell>
          <cell r="D52">
            <v>146512</v>
          </cell>
        </row>
        <row r="53">
          <cell r="A53">
            <v>2520</v>
          </cell>
          <cell r="B53" t="str">
            <v>PRIMA DE SERVICIO</v>
          </cell>
          <cell r="C53">
            <v>0</v>
          </cell>
          <cell r="D53">
            <v>0</v>
          </cell>
        </row>
        <row r="54">
          <cell r="A54">
            <v>2525</v>
          </cell>
          <cell r="B54" t="str">
            <v>VACACIONES CONSOLIDADAS</v>
          </cell>
          <cell r="C54">
            <v>6953832</v>
          </cell>
          <cell r="D54">
            <v>3193714</v>
          </cell>
        </row>
        <row r="55">
          <cell r="A55">
            <v>2695</v>
          </cell>
          <cell r="B55" t="str">
            <v>PROVISIONES DIVERSAS</v>
          </cell>
          <cell r="C55">
            <v>0</v>
          </cell>
          <cell r="D55">
            <v>4321600</v>
          </cell>
        </row>
        <row r="56">
          <cell r="A56">
            <v>2805</v>
          </cell>
          <cell r="B56" t="str">
            <v>ANTICIPOS Y AVANCES RECIBIDOS</v>
          </cell>
          <cell r="C56">
            <v>28630829</v>
          </cell>
          <cell r="D56">
            <v>0</v>
          </cell>
        </row>
        <row r="57">
          <cell r="A57">
            <v>3105</v>
          </cell>
          <cell r="B57" t="str">
            <v>CAPITAL SUSCRITO Y PAGADO</v>
          </cell>
          <cell r="C57">
            <v>1346714000</v>
          </cell>
          <cell r="D57">
            <v>1346714000</v>
          </cell>
        </row>
        <row r="58">
          <cell r="A58">
            <v>3305</v>
          </cell>
          <cell r="B58" t="str">
            <v>RESERVAS OBLIGATORIAS</v>
          </cell>
          <cell r="C58">
            <v>111383040</v>
          </cell>
          <cell r="D58">
            <v>111383040</v>
          </cell>
        </row>
        <row r="59">
          <cell r="A59">
            <v>3405</v>
          </cell>
          <cell r="B59" t="str">
            <v>AJUSTES POR INFLACION</v>
          </cell>
          <cell r="C59">
            <v>67710611.489999995</v>
          </cell>
          <cell r="D59">
            <v>67710611.489999995</v>
          </cell>
        </row>
        <row r="60">
          <cell r="A60">
            <v>3610</v>
          </cell>
          <cell r="B60" t="str">
            <v>PERDIDAS DEL EJERCICIO</v>
          </cell>
          <cell r="C60">
            <v>-1546231773.0799999</v>
          </cell>
          <cell r="D60">
            <v>0</v>
          </cell>
        </row>
        <row r="61">
          <cell r="A61">
            <v>3705</v>
          </cell>
          <cell r="B61" t="str">
            <v>UTILIDADES ACUMULADAS</v>
          </cell>
          <cell r="C61">
            <v>112215107.11</v>
          </cell>
          <cell r="D61">
            <v>112215107.11</v>
          </cell>
        </row>
        <row r="62">
          <cell r="A62">
            <v>3710</v>
          </cell>
          <cell r="B62" t="str">
            <v>PERDIDA ACUMULADA</v>
          </cell>
          <cell r="C62">
            <v>0</v>
          </cell>
          <cell r="D62">
            <v>-1546231773.0799999</v>
          </cell>
        </row>
        <row r="63">
          <cell r="A63">
            <v>3810</v>
          </cell>
          <cell r="B63" t="str">
            <v>DE PROPIEDADES, PLANTA Y EQUIP</v>
          </cell>
          <cell r="C63">
            <v>7058995355</v>
          </cell>
          <cell r="D63">
            <v>7058995355</v>
          </cell>
        </row>
        <row r="64">
          <cell r="A64">
            <v>4120</v>
          </cell>
          <cell r="B64" t="str">
            <v>INDUSTRIAS MANUFACTURERAS</v>
          </cell>
          <cell r="C64">
            <v>0</v>
          </cell>
          <cell r="D64">
            <v>1094512273.46</v>
          </cell>
        </row>
        <row r="65">
          <cell r="A65">
            <v>4135</v>
          </cell>
          <cell r="B65" t="str">
            <v>COMERCIO AL POR MAYOR Y AL PO</v>
          </cell>
          <cell r="C65">
            <v>6426964951.8699999</v>
          </cell>
          <cell r="D65">
            <v>2734511800.75</v>
          </cell>
        </row>
        <row r="66">
          <cell r="A66">
            <v>4175</v>
          </cell>
          <cell r="B66" t="str">
            <v>DEVOLUCIONES EN VENTAS</v>
          </cell>
          <cell r="C66">
            <v>-2712461</v>
          </cell>
          <cell r="D66">
            <v>-94741</v>
          </cell>
        </row>
        <row r="67">
          <cell r="A67">
            <v>4205</v>
          </cell>
          <cell r="B67" t="str">
            <v>OTRAS VENTAS</v>
          </cell>
          <cell r="C67">
            <v>1057999.98</v>
          </cell>
        </row>
        <row r="68">
          <cell r="A68">
            <v>4210</v>
          </cell>
          <cell r="B68" t="str">
            <v>FINANCIEROS</v>
          </cell>
          <cell r="C68">
            <v>5245372.3899999997</v>
          </cell>
          <cell r="D68">
            <v>465107.84</v>
          </cell>
        </row>
        <row r="69">
          <cell r="A69">
            <v>4245</v>
          </cell>
          <cell r="B69" t="str">
            <v>UTILIDAD EN VENTA DE PROPIEDA</v>
          </cell>
          <cell r="C69">
            <v>387100</v>
          </cell>
          <cell r="D69">
            <v>112868436.5</v>
          </cell>
        </row>
        <row r="70">
          <cell r="A70">
            <v>4250</v>
          </cell>
          <cell r="B70" t="str">
            <v>RECUPERACIONES</v>
          </cell>
          <cell r="C70">
            <v>10624705</v>
          </cell>
          <cell r="D70">
            <v>37545248.899999999</v>
          </cell>
        </row>
        <row r="71">
          <cell r="A71">
            <v>4255</v>
          </cell>
          <cell r="B71" t="str">
            <v>INDEMNIZACIONES</v>
          </cell>
          <cell r="C71">
            <v>550000</v>
          </cell>
        </row>
        <row r="72">
          <cell r="A72">
            <v>4265</v>
          </cell>
          <cell r="B72" t="str">
            <v>INGRESOS DE EJERCICIOS ANTERI</v>
          </cell>
          <cell r="C72">
            <v>7697110.6200000001</v>
          </cell>
          <cell r="D72">
            <v>24320026</v>
          </cell>
        </row>
        <row r="73">
          <cell r="A73">
            <v>4295</v>
          </cell>
          <cell r="B73" t="str">
            <v>DIVERSOS</v>
          </cell>
          <cell r="C73">
            <v>62566177.359999999</v>
          </cell>
          <cell r="D73">
            <v>128967375.71000001</v>
          </cell>
        </row>
        <row r="74">
          <cell r="A74">
            <v>5105</v>
          </cell>
          <cell r="B74" t="str">
            <v>GASTOS DE PERSONAL</v>
          </cell>
          <cell r="C74">
            <v>297390029</v>
          </cell>
          <cell r="D74">
            <v>78475840.400000006</v>
          </cell>
        </row>
        <row r="75">
          <cell r="A75">
            <v>5110</v>
          </cell>
          <cell r="B75" t="str">
            <v>HONORARIOS</v>
          </cell>
          <cell r="C75">
            <v>38143714</v>
          </cell>
          <cell r="D75">
            <v>172859789</v>
          </cell>
        </row>
        <row r="76">
          <cell r="A76">
            <v>5115</v>
          </cell>
          <cell r="B76" t="str">
            <v>IMPUESTOS</v>
          </cell>
          <cell r="C76">
            <v>24667713.620000001</v>
          </cell>
          <cell r="D76">
            <v>7315841.1699999999</v>
          </cell>
        </row>
        <row r="77">
          <cell r="A77">
            <v>5120</v>
          </cell>
          <cell r="B77" t="str">
            <v>ARRENDAMIENTOS</v>
          </cell>
          <cell r="C77">
            <v>13946507.359999999</v>
          </cell>
          <cell r="D77">
            <v>1605250</v>
          </cell>
        </row>
        <row r="78">
          <cell r="A78">
            <v>5125</v>
          </cell>
          <cell r="B78" t="str">
            <v>CONTRIBUCIONES Y AFILIACIONES</v>
          </cell>
          <cell r="C78">
            <v>3322556.49</v>
          </cell>
          <cell r="D78">
            <v>2533336.6800000002</v>
          </cell>
        </row>
        <row r="79">
          <cell r="A79">
            <v>5130</v>
          </cell>
          <cell r="B79" t="str">
            <v>SEGUROS</v>
          </cell>
          <cell r="C79">
            <v>2140300.89</v>
          </cell>
          <cell r="D79">
            <v>617473.82999999996</v>
          </cell>
        </row>
        <row r="80">
          <cell r="A80">
            <v>5135</v>
          </cell>
          <cell r="B80" t="str">
            <v>SERVICIOS</v>
          </cell>
          <cell r="C80">
            <v>41508659.210000001</v>
          </cell>
          <cell r="D80">
            <v>172964710.53999999</v>
          </cell>
        </row>
        <row r="81">
          <cell r="A81">
            <v>5140</v>
          </cell>
          <cell r="B81" t="str">
            <v>GASTOS LEGALES</v>
          </cell>
          <cell r="C81">
            <v>2917227</v>
          </cell>
          <cell r="D81">
            <v>3197297</v>
          </cell>
        </row>
        <row r="82">
          <cell r="A82">
            <v>5145</v>
          </cell>
          <cell r="B82" t="str">
            <v>MANTENIMIENTO Y REPARACIONES</v>
          </cell>
          <cell r="C82">
            <v>13514965.050000001</v>
          </cell>
          <cell r="D82">
            <v>9458161</v>
          </cell>
        </row>
        <row r="83">
          <cell r="A83">
            <v>5150</v>
          </cell>
          <cell r="B83" t="str">
            <v>ADECUACION E INSTALACION</v>
          </cell>
          <cell r="C83">
            <v>402428.84</v>
          </cell>
          <cell r="D83">
            <v>132504</v>
          </cell>
        </row>
        <row r="84">
          <cell r="A84">
            <v>5155</v>
          </cell>
          <cell r="B84" t="str">
            <v>GASTOS DE VIAJE</v>
          </cell>
          <cell r="C84">
            <v>11593714.470000001</v>
          </cell>
          <cell r="D84">
            <v>3652110</v>
          </cell>
        </row>
        <row r="85">
          <cell r="A85">
            <v>5160</v>
          </cell>
          <cell r="B85" t="str">
            <v>DEPRECIACIONES</v>
          </cell>
          <cell r="C85">
            <v>129755254</v>
          </cell>
          <cell r="D85">
            <v>110071911</v>
          </cell>
        </row>
        <row r="86">
          <cell r="A86">
            <v>5165</v>
          </cell>
          <cell r="B86" t="str">
            <v>AMORTIZACIONES</v>
          </cell>
          <cell r="C86">
            <v>10760164.949999999</v>
          </cell>
          <cell r="D86">
            <v>67476019</v>
          </cell>
        </row>
        <row r="87">
          <cell r="A87">
            <v>5195</v>
          </cell>
          <cell r="B87" t="str">
            <v>DIVERSOS</v>
          </cell>
          <cell r="C87">
            <v>59988724.840000004</v>
          </cell>
          <cell r="D87">
            <v>47907545</v>
          </cell>
        </row>
        <row r="88">
          <cell r="A88">
            <v>5205</v>
          </cell>
          <cell r="B88" t="str">
            <v>GASTOS DE PERSONAL</v>
          </cell>
          <cell r="C88">
            <v>1138975185</v>
          </cell>
          <cell r="D88">
            <v>29112889</v>
          </cell>
        </row>
        <row r="89">
          <cell r="A89">
            <v>5210</v>
          </cell>
          <cell r="B89" t="str">
            <v>HONORARIOS</v>
          </cell>
          <cell r="C89">
            <v>7731685</v>
          </cell>
          <cell r="D89">
            <v>8664330</v>
          </cell>
        </row>
        <row r="90">
          <cell r="A90">
            <v>5215</v>
          </cell>
          <cell r="B90" t="str">
            <v>IMPUESTOS</v>
          </cell>
          <cell r="C90">
            <v>98774025.609999999</v>
          </cell>
          <cell r="D90">
            <v>157185434.43000001</v>
          </cell>
        </row>
        <row r="91">
          <cell r="A91">
            <v>5220</v>
          </cell>
          <cell r="B91" t="str">
            <v>ARRENDAMIENTOS</v>
          </cell>
          <cell r="C91">
            <v>1701938862.78</v>
          </cell>
          <cell r="D91">
            <v>1555368686</v>
          </cell>
        </row>
        <row r="92">
          <cell r="A92">
            <v>5225</v>
          </cell>
          <cell r="B92" t="str">
            <v>CONTRIBUCIONES Y AFILIACIONES</v>
          </cell>
          <cell r="C92">
            <v>286213140.19999999</v>
          </cell>
          <cell r="D92">
            <v>271550158.94</v>
          </cell>
        </row>
        <row r="93">
          <cell r="A93">
            <v>5230</v>
          </cell>
          <cell r="B93" t="str">
            <v>SEGUROS</v>
          </cell>
          <cell r="C93">
            <v>16882135.02</v>
          </cell>
          <cell r="D93">
            <v>3263678.54</v>
          </cell>
        </row>
        <row r="94">
          <cell r="A94">
            <v>5235</v>
          </cell>
          <cell r="B94" t="str">
            <v>SERVICIOS</v>
          </cell>
          <cell r="C94">
            <v>342640165.89999998</v>
          </cell>
          <cell r="D94">
            <v>1192794439.73</v>
          </cell>
        </row>
        <row r="95">
          <cell r="A95">
            <v>5240</v>
          </cell>
          <cell r="B95" t="str">
            <v>GASTOS LEGALES</v>
          </cell>
          <cell r="C95">
            <v>11252504</v>
          </cell>
          <cell r="D95">
            <v>8886129</v>
          </cell>
        </row>
        <row r="96">
          <cell r="A96">
            <v>5245</v>
          </cell>
          <cell r="B96" t="str">
            <v>MANTENIMIENTO Y REPARACIONES</v>
          </cell>
          <cell r="C96">
            <v>39372062.329999998</v>
          </cell>
          <cell r="D96">
            <v>28014951.390000001</v>
          </cell>
        </row>
        <row r="97">
          <cell r="A97">
            <v>5250</v>
          </cell>
          <cell r="B97" t="str">
            <v>ADECUACION E INSTALACION</v>
          </cell>
          <cell r="C97">
            <v>14096466.359999999</v>
          </cell>
          <cell r="D97">
            <v>9852124.5999999996</v>
          </cell>
        </row>
        <row r="98">
          <cell r="A98">
            <v>5255</v>
          </cell>
          <cell r="B98" t="str">
            <v>GASTOS DE VIAJE</v>
          </cell>
          <cell r="C98">
            <v>15272063</v>
          </cell>
          <cell r="D98">
            <v>7130019</v>
          </cell>
        </row>
        <row r="99">
          <cell r="A99">
            <v>5260</v>
          </cell>
          <cell r="B99" t="str">
            <v>DEPRECIACIONES</v>
          </cell>
          <cell r="C99">
            <v>0</v>
          </cell>
          <cell r="D99">
            <v>14946650</v>
          </cell>
        </row>
        <row r="100">
          <cell r="A100">
            <v>5265</v>
          </cell>
          <cell r="B100" t="str">
            <v>AMORTIZACIONES</v>
          </cell>
          <cell r="C100">
            <v>21468455.219999999</v>
          </cell>
          <cell r="D100">
            <v>72884254.459999993</v>
          </cell>
        </row>
        <row r="101">
          <cell r="A101">
            <v>5295</v>
          </cell>
          <cell r="B101" t="str">
            <v>DIVERSOS</v>
          </cell>
          <cell r="C101">
            <v>79891124.299999997</v>
          </cell>
          <cell r="D101">
            <v>22145215.969999999</v>
          </cell>
        </row>
        <row r="102">
          <cell r="A102">
            <v>5305</v>
          </cell>
          <cell r="B102" t="str">
            <v>FINACIEROS</v>
          </cell>
          <cell r="C102">
            <v>737212411.25999999</v>
          </cell>
          <cell r="D102">
            <v>221784540.22999999</v>
          </cell>
        </row>
        <row r="103">
          <cell r="A103">
            <v>5310</v>
          </cell>
          <cell r="B103" t="str">
            <v>PERDIDAS VENTA Y RETIRO DE BI</v>
          </cell>
          <cell r="C103">
            <v>1042759.99</v>
          </cell>
          <cell r="D103">
            <v>44953659</v>
          </cell>
        </row>
        <row r="104">
          <cell r="A104">
            <v>5315</v>
          </cell>
          <cell r="B104" t="str">
            <v>GASTOS EXTRAORDINARIOS</v>
          </cell>
          <cell r="C104">
            <v>47019269</v>
          </cell>
          <cell r="D104">
            <v>9818444.9199999999</v>
          </cell>
        </row>
        <row r="105">
          <cell r="A105">
            <v>5395</v>
          </cell>
          <cell r="B105" t="str">
            <v>GASTOS DIVERSOS</v>
          </cell>
          <cell r="C105">
            <v>35796307.799999997</v>
          </cell>
          <cell r="D105">
            <v>7516140.9699999997</v>
          </cell>
        </row>
        <row r="106">
          <cell r="A106">
            <v>6135</v>
          </cell>
          <cell r="B106" t="str">
            <v>COMERCIO AL POR MAYOR Y AL PO</v>
          </cell>
          <cell r="C106">
            <v>2716507354.1900001</v>
          </cell>
          <cell r="D106">
            <v>1964475349.1099999</v>
          </cell>
        </row>
        <row r="107">
          <cell r="A107">
            <v>7201</v>
          </cell>
          <cell r="B107" t="str">
            <v>MATERIA PRIMA</v>
          </cell>
          <cell r="C107">
            <v>299831858</v>
          </cell>
          <cell r="D107">
            <v>10943557</v>
          </cell>
        </row>
        <row r="108">
          <cell r="A108">
            <v>7205</v>
          </cell>
          <cell r="B108" t="str">
            <v>CIERRE</v>
          </cell>
          <cell r="C108">
            <v>501165958.30000001</v>
          </cell>
          <cell r="D108">
            <v>81438224</v>
          </cell>
        </row>
        <row r="109">
          <cell r="A109">
            <v>7210</v>
          </cell>
          <cell r="B109" t="str">
            <v>GASTOS DE PERSONAL</v>
          </cell>
          <cell r="C109">
            <v>-818139943.29999995</v>
          </cell>
          <cell r="D109">
            <v>-92381781</v>
          </cell>
        </row>
        <row r="110">
          <cell r="A110">
            <v>7310</v>
          </cell>
          <cell r="B110" t="str">
            <v>PROCESOS</v>
          </cell>
          <cell r="C110">
            <v>600000</v>
          </cell>
        </row>
        <row r="111">
          <cell r="A111">
            <v>7315</v>
          </cell>
          <cell r="B111" t="str">
            <v>CIERRE</v>
          </cell>
          <cell r="C111">
            <v>10106336.960000001</v>
          </cell>
          <cell r="D111">
            <v>4033170.03</v>
          </cell>
        </row>
        <row r="112">
          <cell r="A112">
            <v>7320</v>
          </cell>
          <cell r="B112" t="str">
            <v>HONORARIOS</v>
          </cell>
          <cell r="C112">
            <v>150002670.86000001</v>
          </cell>
          <cell r="D112">
            <v>64346543</v>
          </cell>
        </row>
        <row r="113">
          <cell r="A113">
            <v>7325</v>
          </cell>
          <cell r="B113" t="str">
            <v>IMPUESTOS</v>
          </cell>
          <cell r="C113">
            <v>3921837.67</v>
          </cell>
          <cell r="D113">
            <v>2026669.35</v>
          </cell>
        </row>
        <row r="114">
          <cell r="A114">
            <v>7330</v>
          </cell>
          <cell r="B114" t="str">
            <v>ARRENDAMIENTOS</v>
          </cell>
          <cell r="C114">
            <v>5658483.0899999999</v>
          </cell>
          <cell r="D114">
            <v>3393853.63</v>
          </cell>
        </row>
        <row r="115">
          <cell r="A115">
            <v>7335</v>
          </cell>
          <cell r="B115" t="str">
            <v>CONTRIBUCIONES Y AFILIACIONES</v>
          </cell>
          <cell r="C115">
            <v>31868337.640000001</v>
          </cell>
          <cell r="D115">
            <v>117105010.76000001</v>
          </cell>
        </row>
        <row r="116">
          <cell r="A116">
            <v>7345</v>
          </cell>
          <cell r="B116" t="str">
            <v>SEGUROS</v>
          </cell>
          <cell r="C116">
            <v>3291556.2</v>
          </cell>
          <cell r="D116">
            <v>5006855.5999999996</v>
          </cell>
        </row>
        <row r="117">
          <cell r="A117">
            <v>7350</v>
          </cell>
          <cell r="B117" t="str">
            <v>SERVICIOS</v>
          </cell>
          <cell r="C117">
            <v>1357940.8</v>
          </cell>
        </row>
        <row r="118">
          <cell r="A118">
            <v>7360</v>
          </cell>
          <cell r="B118" t="str">
            <v>MANTENIMIENTO Y REPARACIONES</v>
          </cell>
          <cell r="C118">
            <v>814962</v>
          </cell>
          <cell r="D118">
            <v>1953977</v>
          </cell>
        </row>
        <row r="119">
          <cell r="A119">
            <v>7365</v>
          </cell>
          <cell r="B119" t="str">
            <v>ADECUACION E INSTALACION</v>
          </cell>
          <cell r="C119">
            <v>3239226.8</v>
          </cell>
          <cell r="D119">
            <v>8356696</v>
          </cell>
        </row>
        <row r="120">
          <cell r="A120">
            <v>7395</v>
          </cell>
          <cell r="B120" t="str">
            <v>DEPRECIACIONES</v>
          </cell>
          <cell r="C120">
            <v>6155589.2000000002</v>
          </cell>
          <cell r="D120">
            <v>1211352.8</v>
          </cell>
        </row>
        <row r="121">
          <cell r="A121">
            <v>7396</v>
          </cell>
          <cell r="B121" t="str">
            <v>AMORTIZACIONES</v>
          </cell>
          <cell r="C121">
            <v>-217016941.22</v>
          </cell>
          <cell r="D121">
            <v>-207434128.16999999</v>
          </cell>
        </row>
        <row r="122">
          <cell r="A122">
            <v>72</v>
          </cell>
          <cell r="B122" t="str">
            <v>COMERCIO AL POR MAYOR Y AL PO</v>
          </cell>
          <cell r="C122">
            <v>-17142126.99999997</v>
          </cell>
          <cell r="D122">
            <v>0</v>
          </cell>
        </row>
        <row r="130">
          <cell r="A130" t="str">
            <v>24XX</v>
          </cell>
          <cell r="B130" t="str">
            <v>Impuestos - Largo Plazo</v>
          </cell>
          <cell r="C130">
            <v>0</v>
          </cell>
        </row>
        <row r="131">
          <cell r="B131" t="str">
            <v>Bancos Nacionales - Largo Plazo</v>
          </cell>
          <cell r="C131">
            <v>0</v>
          </cell>
        </row>
        <row r="132">
          <cell r="B132" t="str">
            <v>Bancos Del Exterior - Largo Plazo</v>
          </cell>
          <cell r="C132">
            <v>0</v>
          </cell>
        </row>
        <row r="133">
          <cell r="B133" t="str">
            <v>Corporaciones Financieras - Largo Plazo</v>
          </cell>
          <cell r="C133">
            <v>0</v>
          </cell>
        </row>
        <row r="134">
          <cell r="B134" t="str">
            <v>Nacionales - Largo Plazo</v>
          </cell>
          <cell r="C134">
            <v>0</v>
          </cell>
        </row>
        <row r="135">
          <cell r="B135" t="str">
            <v>Del Exterior - Largo Plazo</v>
          </cell>
          <cell r="C135">
            <v>0</v>
          </cell>
        </row>
        <row r="136">
          <cell r="B136" t="str">
            <v>Acreedores Oficiales (L/P)</v>
          </cell>
          <cell r="C136">
            <v>0</v>
          </cell>
        </row>
        <row r="137">
          <cell r="B137" t="str">
            <v>Costos y Gastos Por Pagar - Largo Plazo</v>
          </cell>
          <cell r="C1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sisi pyg 2005"/>
      <sheetName val="Hoja4"/>
      <sheetName val="Datos"/>
      <sheetName val="Oct-dic"/>
      <sheetName val="Hoja3"/>
      <sheetName val="Hoja2"/>
      <sheetName val="Hoja1"/>
      <sheetName val="UFCG104A"/>
    </sheetNames>
    <sheetDataSet>
      <sheetData sheetId="0"/>
      <sheetData sheetId="1"/>
      <sheetData sheetId="2" refreshError="1">
        <row r="14">
          <cell r="A14">
            <v>4</v>
          </cell>
          <cell r="B14" t="str">
            <v>INGRESOS</v>
          </cell>
          <cell r="C14">
            <v>716623595.45000005</v>
          </cell>
          <cell r="D14" t="str">
            <v>CR</v>
          </cell>
          <cell r="E14">
            <v>1250966285.02</v>
          </cell>
          <cell r="F14" t="str">
            <v>CR</v>
          </cell>
          <cell r="G14">
            <v>905823364.15999997</v>
          </cell>
          <cell r="H14" t="str">
            <v>CR</v>
          </cell>
          <cell r="I14">
            <v>1053130378.92</v>
          </cell>
          <cell r="J14" t="str">
            <v>CR</v>
          </cell>
          <cell r="K14">
            <v>4</v>
          </cell>
          <cell r="L14" t="str">
            <v>INGRESOS</v>
          </cell>
          <cell r="M14">
            <v>1990868548.5699999</v>
          </cell>
          <cell r="N14" t="str">
            <v>CR</v>
          </cell>
          <cell r="O14">
            <v>1597278844.29</v>
          </cell>
          <cell r="P14" t="str">
            <v>CR</v>
          </cell>
          <cell r="Q14">
            <v>1710292838.1099999</v>
          </cell>
          <cell r="R14" t="str">
            <v>CR</v>
          </cell>
          <cell r="S14">
            <v>1612857004.6600001</v>
          </cell>
          <cell r="T14" t="str">
            <v>CR</v>
          </cell>
          <cell r="U14">
            <v>4</v>
          </cell>
          <cell r="V14" t="str">
            <v>INGRESOS</v>
          </cell>
          <cell r="W14">
            <v>1478853518.1800001</v>
          </cell>
          <cell r="X14" t="str">
            <v>CR</v>
          </cell>
        </row>
        <row r="15">
          <cell r="A15">
            <v>4</v>
          </cell>
          <cell r="B15" t="str">
            <v>INGRESOS</v>
          </cell>
          <cell r="C15">
            <v>716623595.45000005</v>
          </cell>
          <cell r="D15" t="str">
            <v>CR</v>
          </cell>
          <cell r="E15">
            <v>1250966285.02</v>
          </cell>
          <cell r="F15" t="str">
            <v>CR</v>
          </cell>
          <cell r="G15">
            <v>905823364.15999997</v>
          </cell>
          <cell r="H15" t="str">
            <v>CR</v>
          </cell>
          <cell r="I15">
            <v>1053130378.92</v>
          </cell>
          <cell r="J15" t="str">
            <v>CR</v>
          </cell>
          <cell r="K15">
            <v>4</v>
          </cell>
          <cell r="L15" t="str">
            <v>INGRESOS</v>
          </cell>
          <cell r="M15">
            <v>1990868548.5699999</v>
          </cell>
          <cell r="N15" t="str">
            <v>CR</v>
          </cell>
          <cell r="O15">
            <v>1597278844.29</v>
          </cell>
          <cell r="P15" t="str">
            <v>CR</v>
          </cell>
          <cell r="Q15">
            <v>1710292838.1099999</v>
          </cell>
          <cell r="R15" t="str">
            <v>CR</v>
          </cell>
          <cell r="S15">
            <v>1612857004.6600001</v>
          </cell>
          <cell r="T15" t="str">
            <v>CR</v>
          </cell>
          <cell r="U15">
            <v>4</v>
          </cell>
          <cell r="V15" t="str">
            <v>INGRESOS</v>
          </cell>
          <cell r="W15">
            <v>1478853518.1800001</v>
          </cell>
          <cell r="X15" t="str">
            <v>CR</v>
          </cell>
        </row>
        <row r="16">
          <cell r="A16">
            <v>5</v>
          </cell>
          <cell r="B16" t="str">
            <v>GASTOS</v>
          </cell>
          <cell r="C16">
            <v>161782350.80000001</v>
          </cell>
          <cell r="E16">
            <v>231705129.44</v>
          </cell>
          <cell r="G16">
            <v>257618171.83000001</v>
          </cell>
          <cell r="I16">
            <v>122593182.52</v>
          </cell>
          <cell r="K16">
            <v>5</v>
          </cell>
          <cell r="L16" t="str">
            <v>GASTOS</v>
          </cell>
          <cell r="M16">
            <v>205882181.56999999</v>
          </cell>
          <cell r="O16">
            <v>237443625.69</v>
          </cell>
          <cell r="Q16">
            <v>189381803.96000001</v>
          </cell>
          <cell r="S16">
            <v>196578334.41999999</v>
          </cell>
          <cell r="U16">
            <v>5</v>
          </cell>
          <cell r="V16" t="str">
            <v>GASTOS</v>
          </cell>
          <cell r="W16">
            <v>274370356.33999997</v>
          </cell>
        </row>
        <row r="17">
          <cell r="A17">
            <v>5</v>
          </cell>
          <cell r="B17" t="str">
            <v>GASTOS</v>
          </cell>
          <cell r="C17">
            <v>161782350.80000001</v>
          </cell>
          <cell r="E17">
            <v>231705129.44</v>
          </cell>
          <cell r="G17">
            <v>257618171.83000001</v>
          </cell>
          <cell r="I17">
            <v>122593182.52</v>
          </cell>
          <cell r="K17">
            <v>5</v>
          </cell>
          <cell r="L17" t="str">
            <v>GASTOS</v>
          </cell>
          <cell r="M17">
            <v>205882181.56999999</v>
          </cell>
          <cell r="O17">
            <v>237443625.69</v>
          </cell>
          <cell r="Q17">
            <v>189381803.96000001</v>
          </cell>
          <cell r="S17">
            <v>196578334.41999999</v>
          </cell>
          <cell r="U17">
            <v>5</v>
          </cell>
          <cell r="V17" t="str">
            <v>GASTOS</v>
          </cell>
          <cell r="W17">
            <v>274370356.33999997</v>
          </cell>
        </row>
        <row r="18">
          <cell r="A18">
            <v>6</v>
          </cell>
          <cell r="B18" t="str">
            <v>COSTO DE VENTA</v>
          </cell>
          <cell r="C18">
            <v>548695551.84000003</v>
          </cell>
          <cell r="E18">
            <v>962927231.54999995</v>
          </cell>
          <cell r="G18">
            <v>754788635.54999995</v>
          </cell>
          <cell r="I18">
            <v>1020216286.61</v>
          </cell>
          <cell r="K18">
            <v>6</v>
          </cell>
          <cell r="L18" t="str">
            <v>COSTO DE VENTA</v>
          </cell>
          <cell r="M18">
            <v>1755893027.9200001</v>
          </cell>
          <cell r="O18">
            <v>1407904063.98</v>
          </cell>
          <cell r="Q18">
            <v>1507892985.6600001</v>
          </cell>
          <cell r="S18">
            <v>1417978306.8</v>
          </cell>
          <cell r="U18">
            <v>6</v>
          </cell>
          <cell r="V18" t="str">
            <v>COSTO DE VENTA</v>
          </cell>
          <cell r="W18">
            <v>1078612418.3199999</v>
          </cell>
        </row>
        <row r="19">
          <cell r="A19">
            <v>6</v>
          </cell>
          <cell r="B19" t="str">
            <v>COSTO DE VENTA</v>
          </cell>
          <cell r="C19">
            <v>548695551.84000003</v>
          </cell>
          <cell r="E19">
            <v>962927231.54999995</v>
          </cell>
          <cell r="G19">
            <v>754788635.54999995</v>
          </cell>
          <cell r="I19">
            <v>1020216286.61</v>
          </cell>
          <cell r="K19">
            <v>6</v>
          </cell>
          <cell r="L19" t="str">
            <v>COSTO DE VENTA</v>
          </cell>
          <cell r="M19">
            <v>1755893027.9200001</v>
          </cell>
          <cell r="O19">
            <v>1407904063.98</v>
          </cell>
          <cell r="Q19">
            <v>1507892985.6600001</v>
          </cell>
          <cell r="S19">
            <v>1417978306.8</v>
          </cell>
          <cell r="U19">
            <v>6</v>
          </cell>
          <cell r="V19" t="str">
            <v>COSTO DE VENTA</v>
          </cell>
          <cell r="W19">
            <v>1078612418.3199999</v>
          </cell>
        </row>
        <row r="20">
          <cell r="A20">
            <v>7</v>
          </cell>
          <cell r="B20" t="str">
            <v>COSTOS DE PRODUCCION O DE OP</v>
          </cell>
          <cell r="K20">
            <v>7</v>
          </cell>
          <cell r="L20" t="str">
            <v>COSTOS DE PRODUCCION O DE OP</v>
          </cell>
          <cell r="U20">
            <v>7</v>
          </cell>
          <cell r="V20" t="str">
            <v>COSTOS DE PRODUCCION O DE OPERAC</v>
          </cell>
        </row>
        <row r="21">
          <cell r="A21">
            <v>7</v>
          </cell>
          <cell r="B21" t="str">
            <v>COSTOS DE PRODUCCION O DE OP</v>
          </cell>
          <cell r="K21">
            <v>7</v>
          </cell>
          <cell r="L21" t="str">
            <v>COSTOS DE PRODUCCION O DE OP</v>
          </cell>
          <cell r="U21">
            <v>7</v>
          </cell>
          <cell r="V21" t="str">
            <v>COSTOS DE PRODUCCION O DE OPERAC</v>
          </cell>
        </row>
        <row r="22">
          <cell r="A22">
            <v>41</v>
          </cell>
          <cell r="B22" t="str">
            <v>OPERACIONALES</v>
          </cell>
          <cell r="C22">
            <v>693722480</v>
          </cell>
          <cell r="D22" t="str">
            <v>CR</v>
          </cell>
          <cell r="E22">
            <v>1204885525</v>
          </cell>
          <cell r="F22" t="str">
            <v>CR</v>
          </cell>
          <cell r="G22">
            <v>867539273</v>
          </cell>
          <cell r="H22" t="str">
            <v>CR</v>
          </cell>
          <cell r="I22">
            <v>987614150</v>
          </cell>
          <cell r="J22" t="str">
            <v>CR</v>
          </cell>
          <cell r="K22">
            <v>41</v>
          </cell>
          <cell r="L22" t="str">
            <v>OPERACIONALES</v>
          </cell>
          <cell r="M22">
            <v>1939663655</v>
          </cell>
          <cell r="N22" t="str">
            <v>CR</v>
          </cell>
          <cell r="O22">
            <v>1579803132</v>
          </cell>
          <cell r="P22" t="str">
            <v>CR</v>
          </cell>
          <cell r="Q22">
            <v>1663304154</v>
          </cell>
          <cell r="R22" t="str">
            <v>CR</v>
          </cell>
          <cell r="S22">
            <v>1525656959</v>
          </cell>
          <cell r="T22" t="str">
            <v>CR</v>
          </cell>
          <cell r="U22">
            <v>41</v>
          </cell>
          <cell r="V22" t="str">
            <v>OPERACIONALES</v>
          </cell>
          <cell r="W22">
            <v>1426705126</v>
          </cell>
          <cell r="X22" t="str">
            <v>CR</v>
          </cell>
        </row>
        <row r="23">
          <cell r="A23">
            <v>41</v>
          </cell>
          <cell r="B23" t="str">
            <v>OPERACIONALES</v>
          </cell>
          <cell r="C23">
            <v>693722480</v>
          </cell>
          <cell r="D23" t="str">
            <v>CR</v>
          </cell>
          <cell r="E23">
            <v>1204885525</v>
          </cell>
          <cell r="F23" t="str">
            <v>CR</v>
          </cell>
          <cell r="G23">
            <v>867539273</v>
          </cell>
          <cell r="H23" t="str">
            <v>CR</v>
          </cell>
          <cell r="I23">
            <v>987614150</v>
          </cell>
          <cell r="J23" t="str">
            <v>CR</v>
          </cell>
          <cell r="K23">
            <v>41</v>
          </cell>
          <cell r="L23" t="str">
            <v>OPERACIONALES</v>
          </cell>
          <cell r="M23">
            <v>1939663655</v>
          </cell>
          <cell r="N23" t="str">
            <v>CR</v>
          </cell>
          <cell r="O23">
            <v>1579803132</v>
          </cell>
          <cell r="P23" t="str">
            <v>CR</v>
          </cell>
          <cell r="Q23">
            <v>1663304154</v>
          </cell>
          <cell r="R23" t="str">
            <v>CR</v>
          </cell>
          <cell r="S23">
            <v>1525656959</v>
          </cell>
          <cell r="T23" t="str">
            <v>CR</v>
          </cell>
          <cell r="U23">
            <v>41</v>
          </cell>
          <cell r="V23" t="str">
            <v>OPERACIONALES</v>
          </cell>
          <cell r="W23">
            <v>1426705126</v>
          </cell>
          <cell r="X23" t="str">
            <v>CR</v>
          </cell>
        </row>
        <row r="24">
          <cell r="A24">
            <v>42</v>
          </cell>
          <cell r="B24" t="str">
            <v>NO OPERACIONALES</v>
          </cell>
          <cell r="C24">
            <v>14057860.449999999</v>
          </cell>
          <cell r="D24" t="str">
            <v>CR</v>
          </cell>
          <cell r="E24">
            <v>21886866.02</v>
          </cell>
          <cell r="F24" t="str">
            <v>CR</v>
          </cell>
          <cell r="G24">
            <v>25698654.16</v>
          </cell>
          <cell r="H24" t="str">
            <v>CR</v>
          </cell>
          <cell r="I24">
            <v>55652358.920000002</v>
          </cell>
          <cell r="J24" t="str">
            <v>CR</v>
          </cell>
          <cell r="K24">
            <v>42</v>
          </cell>
          <cell r="L24" t="str">
            <v>NO OPERACIONALES</v>
          </cell>
          <cell r="M24">
            <v>41056146.57</v>
          </cell>
          <cell r="N24" t="str">
            <v>CR</v>
          </cell>
          <cell r="O24">
            <v>25703380.289999999</v>
          </cell>
          <cell r="P24" t="str">
            <v>CR</v>
          </cell>
          <cell r="Q24">
            <v>48528599.109999999</v>
          </cell>
          <cell r="R24" t="str">
            <v>CR</v>
          </cell>
          <cell r="S24">
            <v>93230453.530000001</v>
          </cell>
          <cell r="T24" t="str">
            <v>CR</v>
          </cell>
          <cell r="U24">
            <v>42</v>
          </cell>
          <cell r="V24" t="str">
            <v>NO OPERACIONALES</v>
          </cell>
          <cell r="W24">
            <v>52124879.049999997</v>
          </cell>
          <cell r="X24" t="str">
            <v>CR</v>
          </cell>
        </row>
        <row r="25">
          <cell r="A25">
            <v>42</v>
          </cell>
          <cell r="B25" t="str">
            <v>NO OPERACIONALES</v>
          </cell>
          <cell r="C25">
            <v>14057860.449999999</v>
          </cell>
          <cell r="D25" t="str">
            <v>CR</v>
          </cell>
          <cell r="E25">
            <v>21886866.02</v>
          </cell>
          <cell r="F25" t="str">
            <v>CR</v>
          </cell>
          <cell r="G25">
            <v>25698654.16</v>
          </cell>
          <cell r="H25" t="str">
            <v>CR</v>
          </cell>
          <cell r="I25">
            <v>55652358.920000002</v>
          </cell>
          <cell r="J25" t="str">
            <v>CR</v>
          </cell>
          <cell r="K25">
            <v>42</v>
          </cell>
          <cell r="L25" t="str">
            <v>NO OPERACIONALES</v>
          </cell>
          <cell r="M25">
            <v>41056146.57</v>
          </cell>
          <cell r="N25" t="str">
            <v>CR</v>
          </cell>
          <cell r="O25">
            <v>25703380.289999999</v>
          </cell>
          <cell r="P25" t="str">
            <v>CR</v>
          </cell>
          <cell r="Q25">
            <v>48528599.109999999</v>
          </cell>
          <cell r="R25" t="str">
            <v>CR</v>
          </cell>
          <cell r="S25">
            <v>93230453.530000001</v>
          </cell>
          <cell r="T25" t="str">
            <v>CR</v>
          </cell>
          <cell r="U25">
            <v>42</v>
          </cell>
          <cell r="V25" t="str">
            <v>NO OPERACIONALES</v>
          </cell>
          <cell r="W25">
            <v>52124879.049999997</v>
          </cell>
          <cell r="X25" t="str">
            <v>CR</v>
          </cell>
        </row>
        <row r="26">
          <cell r="A26">
            <v>47</v>
          </cell>
          <cell r="B26" t="str">
            <v>AJUSTES POR INFLACION</v>
          </cell>
          <cell r="C26">
            <v>8843255</v>
          </cell>
          <cell r="D26" t="str">
            <v>CR</v>
          </cell>
          <cell r="E26">
            <v>24193894</v>
          </cell>
          <cell r="F26" t="str">
            <v>CR</v>
          </cell>
          <cell r="G26">
            <v>12585437</v>
          </cell>
          <cell r="H26" t="str">
            <v>CR</v>
          </cell>
          <cell r="I26">
            <v>9863870</v>
          </cell>
          <cell r="J26" t="str">
            <v>CR</v>
          </cell>
          <cell r="K26">
            <v>47</v>
          </cell>
          <cell r="L26" t="str">
            <v>AJUSTES POR INFLACION</v>
          </cell>
          <cell r="M26">
            <v>10148747</v>
          </cell>
          <cell r="N26" t="str">
            <v>CR</v>
          </cell>
          <cell r="O26">
            <v>8227668</v>
          </cell>
          <cell r="Q26">
            <v>1539915</v>
          </cell>
          <cell r="S26">
            <v>6030407.8700000001</v>
          </cell>
          <cell r="U26">
            <v>47</v>
          </cell>
          <cell r="V26" t="str">
            <v>AJUSTES POR INFLACION</v>
          </cell>
          <cell r="W26">
            <v>23513.13</v>
          </cell>
          <cell r="X26" t="str">
            <v>CR</v>
          </cell>
        </row>
        <row r="27">
          <cell r="A27">
            <v>47</v>
          </cell>
          <cell r="B27" t="str">
            <v>AJUSTES POR INFLACION</v>
          </cell>
          <cell r="C27">
            <v>8843255</v>
          </cell>
          <cell r="D27" t="str">
            <v>CR</v>
          </cell>
          <cell r="E27">
            <v>24193894</v>
          </cell>
          <cell r="F27" t="str">
            <v>CR</v>
          </cell>
          <cell r="G27">
            <v>12585437</v>
          </cell>
          <cell r="H27" t="str">
            <v>CR</v>
          </cell>
          <cell r="I27">
            <v>9863870</v>
          </cell>
          <cell r="J27" t="str">
            <v>CR</v>
          </cell>
          <cell r="K27">
            <v>47</v>
          </cell>
          <cell r="L27" t="str">
            <v>AJUSTES POR INFLACION</v>
          </cell>
          <cell r="M27">
            <v>10148747</v>
          </cell>
          <cell r="N27" t="str">
            <v>CR</v>
          </cell>
          <cell r="O27">
            <v>8227668</v>
          </cell>
          <cell r="Q27">
            <v>1539915</v>
          </cell>
          <cell r="S27">
            <v>6030407.8700000001</v>
          </cell>
          <cell r="U27">
            <v>47</v>
          </cell>
          <cell r="V27" t="str">
            <v>AJUSTES POR INFLACION</v>
          </cell>
          <cell r="W27">
            <v>23513.13</v>
          </cell>
          <cell r="X27" t="str">
            <v>CR</v>
          </cell>
        </row>
        <row r="28">
          <cell r="A28">
            <v>51</v>
          </cell>
          <cell r="B28" t="str">
            <v>OPERACIONALES DE ADMINISTRA</v>
          </cell>
          <cell r="C28">
            <v>42097297.359999999</v>
          </cell>
          <cell r="E28">
            <v>45315968.869999997</v>
          </cell>
          <cell r="G28">
            <v>74674649.689999998</v>
          </cell>
          <cell r="I28">
            <v>54342940.329999998</v>
          </cell>
          <cell r="K28">
            <v>51</v>
          </cell>
          <cell r="L28" t="str">
            <v>OPERACIONALES DE ADMINISTRA</v>
          </cell>
          <cell r="M28">
            <v>54129649.210000001</v>
          </cell>
          <cell r="O28">
            <v>58168065.380000003</v>
          </cell>
          <cell r="Q28">
            <v>47733814.039999999</v>
          </cell>
          <cell r="S28">
            <v>60167910.32</v>
          </cell>
          <cell r="U28">
            <v>51</v>
          </cell>
          <cell r="V28" t="str">
            <v>OPERACIONALES DE ADMINISTRACION</v>
          </cell>
          <cell r="W28">
            <v>59697565.270000003</v>
          </cell>
        </row>
        <row r="29">
          <cell r="A29">
            <v>51</v>
          </cell>
          <cell r="B29" t="str">
            <v>OPERACIONALES DE ADMINISTRA</v>
          </cell>
          <cell r="C29">
            <v>42097297.359999999</v>
          </cell>
          <cell r="E29">
            <v>45315968.869999997</v>
          </cell>
          <cell r="G29">
            <v>74674649.689999998</v>
          </cell>
          <cell r="I29">
            <v>54342940.329999998</v>
          </cell>
          <cell r="K29">
            <v>51</v>
          </cell>
          <cell r="L29" t="str">
            <v>OPERACIONALES DE ADMINISTRA</v>
          </cell>
          <cell r="M29">
            <v>54129649.210000001</v>
          </cell>
          <cell r="O29">
            <v>58168065.380000003</v>
          </cell>
          <cell r="Q29">
            <v>47733814.039999999</v>
          </cell>
          <cell r="S29">
            <v>60167910.32</v>
          </cell>
          <cell r="U29">
            <v>51</v>
          </cell>
          <cell r="V29" t="str">
            <v>OPERACIONALES DE ADMINISTRACION</v>
          </cell>
          <cell r="W29">
            <v>59697565.270000003</v>
          </cell>
        </row>
        <row r="30">
          <cell r="A30">
            <v>52</v>
          </cell>
          <cell r="B30" t="str">
            <v>OPERACIONALES DE VENTAS</v>
          </cell>
          <cell r="C30">
            <v>72931333.879999995</v>
          </cell>
          <cell r="E30">
            <v>113421916.45</v>
          </cell>
          <cell r="G30">
            <v>124680461.04000001</v>
          </cell>
          <cell r="I30">
            <v>39665465.100000001</v>
          </cell>
          <cell r="K30">
            <v>52</v>
          </cell>
          <cell r="L30" t="str">
            <v>OPERACIONALES DE VENTAS</v>
          </cell>
          <cell r="M30">
            <v>96026067.810000002</v>
          </cell>
          <cell r="O30">
            <v>101230146.64</v>
          </cell>
          <cell r="Q30">
            <v>111350712.33</v>
          </cell>
          <cell r="S30">
            <v>107237901.81999999</v>
          </cell>
          <cell r="U30">
            <v>52</v>
          </cell>
          <cell r="V30" t="str">
            <v>OPERACIONALES DE VENTAS</v>
          </cell>
          <cell r="W30">
            <v>105991861.09</v>
          </cell>
        </row>
        <row r="31">
          <cell r="A31">
            <v>52</v>
          </cell>
          <cell r="B31" t="str">
            <v>OPERACIONALES DE VENTAS</v>
          </cell>
          <cell r="C31">
            <v>72931333.879999995</v>
          </cell>
          <cell r="E31">
            <v>113421916.45</v>
          </cell>
          <cell r="G31">
            <v>124680461.04000001</v>
          </cell>
          <cell r="I31">
            <v>39665465.100000001</v>
          </cell>
          <cell r="K31">
            <v>52</v>
          </cell>
          <cell r="L31" t="str">
            <v>OPERACIONALES DE VENTAS</v>
          </cell>
          <cell r="M31">
            <v>96026067.810000002</v>
          </cell>
          <cell r="O31">
            <v>101230146.64</v>
          </cell>
          <cell r="Q31">
            <v>111350712.33</v>
          </cell>
          <cell r="S31">
            <v>107237901.81999999</v>
          </cell>
          <cell r="U31">
            <v>52</v>
          </cell>
          <cell r="V31" t="str">
            <v>OPERACIONALES DE VENTAS</v>
          </cell>
          <cell r="W31">
            <v>105991861.09</v>
          </cell>
        </row>
        <row r="32">
          <cell r="A32">
            <v>53</v>
          </cell>
          <cell r="B32" t="str">
            <v>NO OPERACIONALES</v>
          </cell>
          <cell r="C32">
            <v>42893992.560000002</v>
          </cell>
          <cell r="E32">
            <v>37573276.119999997</v>
          </cell>
          <cell r="G32">
            <v>58263061.100000001</v>
          </cell>
          <cell r="I32">
            <v>28584777.09</v>
          </cell>
          <cell r="K32">
            <v>53</v>
          </cell>
          <cell r="L32" t="str">
            <v>NO OPERACIONALES</v>
          </cell>
          <cell r="M32">
            <v>55726464.549999997</v>
          </cell>
          <cell r="O32">
            <v>78045413.670000002</v>
          </cell>
          <cell r="Q32">
            <v>30297277.59</v>
          </cell>
          <cell r="S32">
            <v>29172522.280000001</v>
          </cell>
          <cell r="U32">
            <v>53</v>
          </cell>
          <cell r="V32" t="str">
            <v>NO OPERACIONALES</v>
          </cell>
          <cell r="W32">
            <v>108680929.98</v>
          </cell>
        </row>
        <row r="33">
          <cell r="A33">
            <v>53</v>
          </cell>
          <cell r="B33" t="str">
            <v>NO OPERACIONALES</v>
          </cell>
          <cell r="C33">
            <v>42893992.560000002</v>
          </cell>
          <cell r="E33">
            <v>37573276.119999997</v>
          </cell>
          <cell r="G33">
            <v>58263061.100000001</v>
          </cell>
          <cell r="I33">
            <v>28584777.09</v>
          </cell>
          <cell r="K33">
            <v>53</v>
          </cell>
          <cell r="L33" t="str">
            <v>NO OPERACIONALES</v>
          </cell>
          <cell r="M33">
            <v>55726464.549999997</v>
          </cell>
          <cell r="O33">
            <v>78045413.670000002</v>
          </cell>
          <cell r="Q33">
            <v>30297277.59</v>
          </cell>
          <cell r="S33">
            <v>29172522.280000001</v>
          </cell>
          <cell r="U33">
            <v>53</v>
          </cell>
          <cell r="V33" t="str">
            <v>NO OPERACIONALES</v>
          </cell>
          <cell r="W33">
            <v>108680929.98</v>
          </cell>
        </row>
        <row r="34">
          <cell r="A34">
            <v>54</v>
          </cell>
          <cell r="B34" t="str">
            <v>IMPUESTO DE RENTA Y COMPLEM</v>
          </cell>
          <cell r="C34">
            <v>3859727</v>
          </cell>
          <cell r="E34">
            <v>35393968</v>
          </cell>
          <cell r="K34">
            <v>54</v>
          </cell>
          <cell r="L34" t="str">
            <v>IMPUESTO DE RENTA Y COMPLEM</v>
          </cell>
          <cell r="U34">
            <v>54</v>
          </cell>
          <cell r="V34" t="str">
            <v>IMPUESTO DE RENTA Y COMPLEMENTA</v>
          </cell>
        </row>
        <row r="35">
          <cell r="A35">
            <v>54</v>
          </cell>
          <cell r="B35" t="str">
            <v>IMPUESTO DE RENTA Y COMPLEM</v>
          </cell>
          <cell r="C35">
            <v>3859727</v>
          </cell>
          <cell r="E35">
            <v>35393968</v>
          </cell>
          <cell r="K35">
            <v>54</v>
          </cell>
          <cell r="L35" t="str">
            <v>IMPUESTO DE RENTA Y COMPLEM</v>
          </cell>
          <cell r="U35">
            <v>54</v>
          </cell>
          <cell r="V35" t="str">
            <v>IMPUESTO DE RENTA Y COMPLEMENTA</v>
          </cell>
        </row>
        <row r="36">
          <cell r="A36">
            <v>61</v>
          </cell>
          <cell r="B36" t="str">
            <v>COSTO DE VTAS Y DE PREST. D</v>
          </cell>
          <cell r="C36">
            <v>548695551.84000003</v>
          </cell>
          <cell r="E36">
            <v>962927231.54999995</v>
          </cell>
          <cell r="G36">
            <v>754788635.54999995</v>
          </cell>
          <cell r="I36">
            <v>1020216286.61</v>
          </cell>
          <cell r="K36">
            <v>61</v>
          </cell>
          <cell r="L36" t="str">
            <v>COSTO DE VTAS Y DE PREST. D</v>
          </cell>
          <cell r="M36">
            <v>1755893027.9200001</v>
          </cell>
          <cell r="O36">
            <v>1407904063.98</v>
          </cell>
          <cell r="Q36">
            <v>1507892985.6600001</v>
          </cell>
          <cell r="S36">
            <v>1417978306.8</v>
          </cell>
          <cell r="U36">
            <v>61</v>
          </cell>
          <cell r="V36" t="str">
            <v>COSTO DE VTAS Y DE PREST. DE SE</v>
          </cell>
          <cell r="W36">
            <v>1078612418.3199999</v>
          </cell>
        </row>
        <row r="37">
          <cell r="A37">
            <v>61</v>
          </cell>
          <cell r="B37" t="str">
            <v>COSTO DE VTAS Y DE PREST. D</v>
          </cell>
          <cell r="C37">
            <v>548695551.84000003</v>
          </cell>
          <cell r="E37">
            <v>962927231.54999995</v>
          </cell>
          <cell r="G37">
            <v>754788635.54999995</v>
          </cell>
          <cell r="I37">
            <v>1020216286.61</v>
          </cell>
          <cell r="K37">
            <v>61</v>
          </cell>
          <cell r="L37" t="str">
            <v>COSTO DE VTAS Y DE PREST. D</v>
          </cell>
          <cell r="M37">
            <v>1755893027.9200001</v>
          </cell>
          <cell r="O37">
            <v>1407904063.98</v>
          </cell>
          <cell r="Q37">
            <v>1507892985.6600001</v>
          </cell>
          <cell r="S37">
            <v>1417978306.8</v>
          </cell>
          <cell r="U37">
            <v>61</v>
          </cell>
          <cell r="V37" t="str">
            <v>COSTO DE VTAS Y DE PREST. DE SE</v>
          </cell>
          <cell r="W37">
            <v>1078612418.3199999</v>
          </cell>
        </row>
        <row r="38">
          <cell r="A38">
            <v>71</v>
          </cell>
          <cell r="B38" t="str">
            <v>MATERIA PRIMA</v>
          </cell>
          <cell r="C38">
            <v>350549534.38999999</v>
          </cell>
          <cell r="E38">
            <v>745341183.88999999</v>
          </cell>
          <cell r="G38">
            <v>673707422.46000004</v>
          </cell>
          <cell r="I38">
            <v>619268275.15999997</v>
          </cell>
          <cell r="K38">
            <v>71</v>
          </cell>
          <cell r="L38" t="str">
            <v>MATERIA PRIMA</v>
          </cell>
          <cell r="M38">
            <v>767478944.69000006</v>
          </cell>
          <cell r="O38">
            <v>978782690.63</v>
          </cell>
          <cell r="Q38">
            <v>930970712.46000004</v>
          </cell>
          <cell r="S38">
            <v>854780659.67999995</v>
          </cell>
          <cell r="U38">
            <v>71</v>
          </cell>
          <cell r="V38" t="str">
            <v>MATERIA PRIMA</v>
          </cell>
          <cell r="W38">
            <v>888135119.02999997</v>
          </cell>
        </row>
        <row r="39">
          <cell r="A39">
            <v>71</v>
          </cell>
          <cell r="B39" t="str">
            <v>MATERIA PRIMA</v>
          </cell>
          <cell r="C39">
            <v>350549534.38999999</v>
          </cell>
          <cell r="E39">
            <v>745341183.88999999</v>
          </cell>
          <cell r="G39">
            <v>673707422.46000004</v>
          </cell>
          <cell r="I39">
            <v>619268275.15999997</v>
          </cell>
          <cell r="K39">
            <v>71</v>
          </cell>
          <cell r="L39" t="str">
            <v>MATERIA PRIMA</v>
          </cell>
          <cell r="M39">
            <v>767478944.69000006</v>
          </cell>
          <cell r="O39">
            <v>978782690.63</v>
          </cell>
          <cell r="Q39">
            <v>930970712.46000004</v>
          </cell>
          <cell r="S39">
            <v>854780659.67999995</v>
          </cell>
          <cell r="U39">
            <v>71</v>
          </cell>
          <cell r="V39" t="str">
            <v>MATERIA PRIMA</v>
          </cell>
          <cell r="W39">
            <v>888135119.02999997</v>
          </cell>
        </row>
        <row r="40">
          <cell r="A40">
            <v>72</v>
          </cell>
          <cell r="B40" t="str">
            <v>MANO DE OBRA DIRECTA</v>
          </cell>
          <cell r="C40">
            <v>3040546</v>
          </cell>
          <cell r="E40">
            <v>3087389</v>
          </cell>
          <cell r="G40">
            <v>3936456</v>
          </cell>
          <cell r="I40">
            <v>2992296</v>
          </cell>
          <cell r="K40">
            <v>72</v>
          </cell>
          <cell r="L40" t="str">
            <v>MANO DE OBRA DIRECTA</v>
          </cell>
          <cell r="M40">
            <v>3220601</v>
          </cell>
          <cell r="O40">
            <v>3121807</v>
          </cell>
          <cell r="Q40">
            <v>2326013</v>
          </cell>
          <cell r="S40">
            <v>227494</v>
          </cell>
          <cell r="U40">
            <v>72</v>
          </cell>
          <cell r="V40" t="str">
            <v>MANO DE OBRA DIRECTA</v>
          </cell>
          <cell r="W40">
            <v>260602</v>
          </cell>
        </row>
        <row r="41">
          <cell r="A41">
            <v>72</v>
          </cell>
          <cell r="B41" t="str">
            <v>MANO DE OBRA DIRECTA</v>
          </cell>
          <cell r="C41">
            <v>3040546</v>
          </cell>
          <cell r="E41">
            <v>3087389</v>
          </cell>
          <cell r="G41">
            <v>3936456</v>
          </cell>
          <cell r="I41">
            <v>2992296</v>
          </cell>
          <cell r="K41">
            <v>72</v>
          </cell>
          <cell r="L41" t="str">
            <v>MANO DE OBRA DIRECTA</v>
          </cell>
          <cell r="M41">
            <v>3220601</v>
          </cell>
          <cell r="O41">
            <v>3121807</v>
          </cell>
          <cell r="Q41">
            <v>2326013</v>
          </cell>
          <cell r="S41">
            <v>227494</v>
          </cell>
          <cell r="U41">
            <v>72</v>
          </cell>
          <cell r="V41" t="str">
            <v>MANO DE OBRA DIRECTA</v>
          </cell>
          <cell r="W41">
            <v>260602</v>
          </cell>
        </row>
        <row r="42">
          <cell r="A42">
            <v>73</v>
          </cell>
          <cell r="B42" t="str">
            <v>COSTOS INDIRECTOS DE FABRIC</v>
          </cell>
          <cell r="C42">
            <v>113185353.01000001</v>
          </cell>
          <cell r="E42">
            <v>69727240.900000006</v>
          </cell>
          <cell r="G42">
            <v>151030030.97</v>
          </cell>
          <cell r="I42">
            <v>299990510.35000002</v>
          </cell>
          <cell r="K42">
            <v>73</v>
          </cell>
          <cell r="L42" t="str">
            <v>COSTOS INDIRECTOS DE FABRIC</v>
          </cell>
          <cell r="M42">
            <v>193791496.25</v>
          </cell>
          <cell r="O42">
            <v>197064047.56999999</v>
          </cell>
          <cell r="Q42">
            <v>246828640.03999999</v>
          </cell>
          <cell r="S42">
            <v>257820212.94</v>
          </cell>
          <cell r="U42">
            <v>73</v>
          </cell>
          <cell r="V42" t="str">
            <v>COSTOS INDIRECTOS DE FABRICACIO</v>
          </cell>
          <cell r="W42">
            <v>275224094.56999999</v>
          </cell>
        </row>
        <row r="43">
          <cell r="A43">
            <v>73</v>
          </cell>
          <cell r="B43" t="str">
            <v>COSTOS INDIRECTOS DE FABRIC</v>
          </cell>
          <cell r="C43">
            <v>113185353.01000001</v>
          </cell>
          <cell r="E43">
            <v>69727240.900000006</v>
          </cell>
          <cell r="G43">
            <v>151030030.97</v>
          </cell>
          <cell r="I43">
            <v>299990510.35000002</v>
          </cell>
          <cell r="K43">
            <v>73</v>
          </cell>
          <cell r="L43" t="str">
            <v>COSTOS INDIRECTOS DE FABRIC</v>
          </cell>
          <cell r="M43">
            <v>193791496.25</v>
          </cell>
          <cell r="O43">
            <v>197064047.56999999</v>
          </cell>
          <cell r="Q43">
            <v>246828640.03999999</v>
          </cell>
          <cell r="S43">
            <v>257820212.94</v>
          </cell>
          <cell r="U43">
            <v>73</v>
          </cell>
          <cell r="V43" t="str">
            <v>COSTOS INDIRECTOS DE FABRICACIO</v>
          </cell>
          <cell r="W43">
            <v>275224094.56999999</v>
          </cell>
        </row>
        <row r="44">
          <cell r="A44">
            <v>75</v>
          </cell>
          <cell r="B44" t="str">
            <v>CIERRE COSTO DE PRODUCCION</v>
          </cell>
          <cell r="C44">
            <v>466775433.39999998</v>
          </cell>
          <cell r="D44" t="str">
            <v>CR</v>
          </cell>
          <cell r="E44">
            <v>818155813.78999996</v>
          </cell>
          <cell r="F44" t="str">
            <v>CR</v>
          </cell>
          <cell r="G44">
            <v>828673909.42999995</v>
          </cell>
          <cell r="H44" t="str">
            <v>CR</v>
          </cell>
          <cell r="I44">
            <v>922251081.50999999</v>
          </cell>
          <cell r="J44" t="str">
            <v>CR</v>
          </cell>
          <cell r="K44">
            <v>75</v>
          </cell>
          <cell r="L44" t="str">
            <v>CIERRE COSTO DE PRODUCCION</v>
          </cell>
          <cell r="M44">
            <v>964491041.94000006</v>
          </cell>
          <cell r="N44" t="str">
            <v>CR</v>
          </cell>
          <cell r="O44">
            <v>1178968545.2</v>
          </cell>
          <cell r="P44" t="str">
            <v>CR</v>
          </cell>
          <cell r="Q44">
            <v>1180125365.5</v>
          </cell>
          <cell r="R44" t="str">
            <v>CR</v>
          </cell>
          <cell r="S44">
            <v>1112828366.6199999</v>
          </cell>
          <cell r="T44" t="str">
            <v>CR</v>
          </cell>
          <cell r="U44">
            <v>75</v>
          </cell>
          <cell r="V44" t="str">
            <v>CIERRE COSTO DE PRODUCCION</v>
          </cell>
          <cell r="W44">
            <v>1163619815.5999999</v>
          </cell>
          <cell r="X44" t="str">
            <v>CR</v>
          </cell>
        </row>
        <row r="45">
          <cell r="A45">
            <v>75</v>
          </cell>
          <cell r="B45" t="str">
            <v>CIERRE COSTO DE PRODUCCION</v>
          </cell>
          <cell r="C45">
            <v>466775433.39999998</v>
          </cell>
          <cell r="D45" t="str">
            <v>CR</v>
          </cell>
          <cell r="E45">
            <v>818155813.78999996</v>
          </cell>
          <cell r="F45" t="str">
            <v>CR</v>
          </cell>
          <cell r="G45">
            <v>828673909.42999995</v>
          </cell>
          <cell r="H45" t="str">
            <v>CR</v>
          </cell>
          <cell r="I45">
            <v>922251081.50999999</v>
          </cell>
          <cell r="J45" t="str">
            <v>CR</v>
          </cell>
          <cell r="K45">
            <v>75</v>
          </cell>
          <cell r="L45" t="str">
            <v>CIERRE COSTO DE PRODUCCION</v>
          </cell>
          <cell r="M45">
            <v>964491041.94000006</v>
          </cell>
          <cell r="N45" t="str">
            <v>CR</v>
          </cell>
          <cell r="O45">
            <v>1178968545.2</v>
          </cell>
          <cell r="P45" t="str">
            <v>CR</v>
          </cell>
          <cell r="Q45">
            <v>1180125365.5</v>
          </cell>
          <cell r="R45" t="str">
            <v>CR</v>
          </cell>
          <cell r="S45">
            <v>1112828366.6199999</v>
          </cell>
          <cell r="T45" t="str">
            <v>CR</v>
          </cell>
          <cell r="U45">
            <v>75</v>
          </cell>
          <cell r="V45" t="str">
            <v>CIERRE COSTO DE PRODUCCION</v>
          </cell>
          <cell r="W45">
            <v>1163619815.5999999</v>
          </cell>
          <cell r="X45" t="str">
            <v>CR</v>
          </cell>
        </row>
        <row r="46">
          <cell r="A46">
            <v>4120</v>
          </cell>
          <cell r="B46" t="str">
            <v>INDUSTRIAS MANUFACTURERAS</v>
          </cell>
          <cell r="C46">
            <v>700381329</v>
          </cell>
          <cell r="D46" t="str">
            <v>CR</v>
          </cell>
          <cell r="E46">
            <v>1209993590</v>
          </cell>
          <cell r="F46" t="str">
            <v>CR</v>
          </cell>
          <cell r="G46">
            <v>898516284</v>
          </cell>
          <cell r="H46" t="str">
            <v>CR</v>
          </cell>
          <cell r="I46">
            <v>992414778</v>
          </cell>
          <cell r="J46" t="str">
            <v>CR</v>
          </cell>
          <cell r="K46">
            <v>4120</v>
          </cell>
          <cell r="L46" t="str">
            <v>INDUSTRIAS MANUFACTURERAS</v>
          </cell>
          <cell r="M46">
            <v>1943362931</v>
          </cell>
          <cell r="N46" t="str">
            <v>CR</v>
          </cell>
          <cell r="O46">
            <v>1585177500</v>
          </cell>
          <cell r="P46" t="str">
            <v>CR</v>
          </cell>
          <cell r="Q46">
            <v>1665723988</v>
          </cell>
          <cell r="R46" t="str">
            <v>CR</v>
          </cell>
          <cell r="S46">
            <v>1538420053</v>
          </cell>
          <cell r="T46" t="str">
            <v>CR</v>
          </cell>
          <cell r="U46">
            <v>4120</v>
          </cell>
          <cell r="V46" t="str">
            <v>INDUSTRIAS MANUFACTURERAS</v>
          </cell>
          <cell r="W46">
            <v>1479843047</v>
          </cell>
          <cell r="X46" t="str">
            <v>CR</v>
          </cell>
        </row>
        <row r="47">
          <cell r="A47">
            <v>4120</v>
          </cell>
          <cell r="B47" t="str">
            <v>INDUSTRIAS MANUFACTURERAS</v>
          </cell>
          <cell r="C47">
            <v>700381329</v>
          </cell>
          <cell r="D47" t="str">
            <v>CR</v>
          </cell>
          <cell r="E47">
            <v>1209993590</v>
          </cell>
          <cell r="F47" t="str">
            <v>CR</v>
          </cell>
          <cell r="G47">
            <v>898516284</v>
          </cell>
          <cell r="H47" t="str">
            <v>CR</v>
          </cell>
          <cell r="I47">
            <v>992414778</v>
          </cell>
          <cell r="J47" t="str">
            <v>CR</v>
          </cell>
          <cell r="K47">
            <v>4120</v>
          </cell>
          <cell r="L47" t="str">
            <v>INDUSTRIAS MANUFACTURERAS</v>
          </cell>
          <cell r="M47">
            <v>1943362931</v>
          </cell>
          <cell r="N47" t="str">
            <v>CR</v>
          </cell>
          <cell r="O47">
            <v>1585177500</v>
          </cell>
          <cell r="P47" t="str">
            <v>CR</v>
          </cell>
          <cell r="Q47">
            <v>1665723988</v>
          </cell>
          <cell r="R47" t="str">
            <v>CR</v>
          </cell>
          <cell r="S47">
            <v>1538420053</v>
          </cell>
          <cell r="T47" t="str">
            <v>CR</v>
          </cell>
          <cell r="U47">
            <v>4120</v>
          </cell>
          <cell r="V47" t="str">
            <v>INDUSTRIAS MANUFACTURERAS</v>
          </cell>
          <cell r="W47">
            <v>1479843047</v>
          </cell>
          <cell r="X47" t="str">
            <v>CR</v>
          </cell>
        </row>
        <row r="48">
          <cell r="A48">
            <v>4175</v>
          </cell>
          <cell r="B48" t="str">
            <v>DEVOLUCIONES EN VENTAS (DB</v>
          </cell>
          <cell r="C48">
            <v>6658849</v>
          </cell>
          <cell r="E48">
            <v>5108065</v>
          </cell>
          <cell r="G48">
            <v>30977011</v>
          </cell>
          <cell r="I48">
            <v>4800628</v>
          </cell>
          <cell r="K48">
            <v>4175</v>
          </cell>
          <cell r="L48" t="str">
            <v>DEVOLUCIONES EN VENTAS (DB</v>
          </cell>
          <cell r="M48">
            <v>3699276</v>
          </cell>
          <cell r="O48">
            <v>5374368</v>
          </cell>
          <cell r="Q48">
            <v>2419834</v>
          </cell>
          <cell r="S48">
            <v>12763094</v>
          </cell>
          <cell r="U48">
            <v>4175</v>
          </cell>
          <cell r="V48" t="str">
            <v>DEVOLUCIONES EN VENTAS (DB)</v>
          </cell>
          <cell r="W48">
            <v>53137921</v>
          </cell>
        </row>
        <row r="49">
          <cell r="A49">
            <v>4175</v>
          </cell>
          <cell r="B49" t="str">
            <v>DEVOLUCIONES EN VENTAS (DB</v>
          </cell>
          <cell r="C49">
            <v>6658849</v>
          </cell>
          <cell r="E49">
            <v>5108065</v>
          </cell>
          <cell r="G49">
            <v>30977011</v>
          </cell>
          <cell r="I49">
            <v>4800628</v>
          </cell>
          <cell r="K49">
            <v>4175</v>
          </cell>
          <cell r="L49" t="str">
            <v>DEVOLUCIONES EN VENTAS (DB</v>
          </cell>
          <cell r="M49">
            <v>3699276</v>
          </cell>
          <cell r="O49">
            <v>5374368</v>
          </cell>
          <cell r="Q49">
            <v>2419834</v>
          </cell>
          <cell r="S49">
            <v>12763094</v>
          </cell>
          <cell r="U49">
            <v>4175</v>
          </cell>
          <cell r="V49" t="str">
            <v>DEVOLUCIONES EN VENTAS (DB)</v>
          </cell>
          <cell r="W49">
            <v>53137921</v>
          </cell>
        </row>
        <row r="50">
          <cell r="A50">
            <v>4205</v>
          </cell>
          <cell r="B50" t="str">
            <v>OTRAS VENTAS</v>
          </cell>
          <cell r="C50">
            <v>8656000</v>
          </cell>
          <cell r="D50" t="str">
            <v>CR</v>
          </cell>
          <cell r="E50">
            <v>16072000</v>
          </cell>
          <cell r="F50" t="str">
            <v>CR</v>
          </cell>
          <cell r="G50">
            <v>24360000</v>
          </cell>
          <cell r="H50" t="str">
            <v>CR</v>
          </cell>
          <cell r="I50">
            <v>10636000</v>
          </cell>
          <cell r="J50" t="str">
            <v>CR</v>
          </cell>
          <cell r="K50">
            <v>4205</v>
          </cell>
          <cell r="L50" t="str">
            <v>OTRAS VENTAS</v>
          </cell>
          <cell r="M50">
            <v>35136000</v>
          </cell>
          <cell r="N50" t="str">
            <v>CR</v>
          </cell>
          <cell r="O50">
            <v>20232000</v>
          </cell>
          <cell r="P50" t="str">
            <v>CR</v>
          </cell>
          <cell r="Q50">
            <v>22420000</v>
          </cell>
          <cell r="R50" t="str">
            <v>CR</v>
          </cell>
          <cell r="S50">
            <v>66948750</v>
          </cell>
          <cell r="T50" t="str">
            <v>CR</v>
          </cell>
          <cell r="U50">
            <v>4205</v>
          </cell>
          <cell r="V50" t="str">
            <v>OTRAS VENTAS</v>
          </cell>
        </row>
        <row r="51">
          <cell r="A51">
            <v>4205</v>
          </cell>
          <cell r="B51" t="str">
            <v>OTRAS VENTAS</v>
          </cell>
          <cell r="C51">
            <v>8656000</v>
          </cell>
          <cell r="D51" t="str">
            <v>CR</v>
          </cell>
          <cell r="E51">
            <v>16072000</v>
          </cell>
          <cell r="F51" t="str">
            <v>CR</v>
          </cell>
          <cell r="G51">
            <v>24360000</v>
          </cell>
          <cell r="H51" t="str">
            <v>CR</v>
          </cell>
          <cell r="I51">
            <v>10636000</v>
          </cell>
          <cell r="J51" t="str">
            <v>CR</v>
          </cell>
          <cell r="K51">
            <v>4205</v>
          </cell>
          <cell r="L51" t="str">
            <v>OTRAS VENTAS</v>
          </cell>
          <cell r="M51">
            <v>35136000</v>
          </cell>
          <cell r="N51" t="str">
            <v>CR</v>
          </cell>
          <cell r="O51">
            <v>20232000</v>
          </cell>
          <cell r="P51" t="str">
            <v>CR</v>
          </cell>
          <cell r="Q51">
            <v>22420000</v>
          </cell>
          <cell r="R51" t="str">
            <v>CR</v>
          </cell>
          <cell r="S51">
            <v>66948750</v>
          </cell>
          <cell r="T51" t="str">
            <v>CR</v>
          </cell>
          <cell r="U51">
            <v>4205</v>
          </cell>
          <cell r="V51" t="str">
            <v>OTRAS VENTAS</v>
          </cell>
        </row>
        <row r="52">
          <cell r="A52">
            <v>4210</v>
          </cell>
          <cell r="B52" t="str">
            <v>FINANCIEROS</v>
          </cell>
          <cell r="C52">
            <v>610025.44999999995</v>
          </cell>
          <cell r="D52" t="str">
            <v>CR</v>
          </cell>
          <cell r="E52">
            <v>5161184</v>
          </cell>
          <cell r="F52" t="str">
            <v>CR</v>
          </cell>
          <cell r="G52">
            <v>546920</v>
          </cell>
          <cell r="H52" t="str">
            <v>CR</v>
          </cell>
          <cell r="I52">
            <v>26055562</v>
          </cell>
          <cell r="J52" t="str">
            <v>CR</v>
          </cell>
          <cell r="K52">
            <v>4210</v>
          </cell>
          <cell r="L52" t="str">
            <v>FINANCIEROS</v>
          </cell>
          <cell r="M52">
            <v>5439546.5700000003</v>
          </cell>
          <cell r="N52" t="str">
            <v>CR</v>
          </cell>
          <cell r="O52">
            <v>4723781.4000000004</v>
          </cell>
          <cell r="P52" t="str">
            <v>CR</v>
          </cell>
          <cell r="Q52">
            <v>25335032.609999999</v>
          </cell>
          <cell r="R52" t="str">
            <v>CR</v>
          </cell>
          <cell r="S52">
            <v>8177226.5300000003</v>
          </cell>
          <cell r="T52" t="str">
            <v>CR</v>
          </cell>
          <cell r="U52">
            <v>4210</v>
          </cell>
          <cell r="V52" t="str">
            <v>FINANCIEROS</v>
          </cell>
          <cell r="W52">
            <v>17868552.539999999</v>
          </cell>
          <cell r="X52" t="str">
            <v>CR</v>
          </cell>
        </row>
        <row r="53">
          <cell r="A53">
            <v>4210</v>
          </cell>
          <cell r="B53" t="str">
            <v>FINANCIEROS</v>
          </cell>
          <cell r="C53">
            <v>610025.44999999995</v>
          </cell>
          <cell r="D53" t="str">
            <v>CR</v>
          </cell>
          <cell r="E53">
            <v>5161184</v>
          </cell>
          <cell r="F53" t="str">
            <v>CR</v>
          </cell>
          <cell r="G53">
            <v>546920</v>
          </cell>
          <cell r="H53" t="str">
            <v>CR</v>
          </cell>
          <cell r="I53">
            <v>26055562</v>
          </cell>
          <cell r="J53" t="str">
            <v>CR</v>
          </cell>
          <cell r="K53">
            <v>4210</v>
          </cell>
          <cell r="L53" t="str">
            <v>FINANCIEROS</v>
          </cell>
          <cell r="M53">
            <v>5439546.5700000003</v>
          </cell>
          <cell r="N53" t="str">
            <v>CR</v>
          </cell>
          <cell r="O53">
            <v>4723781.4000000004</v>
          </cell>
          <cell r="P53" t="str">
            <v>CR</v>
          </cell>
          <cell r="Q53">
            <v>25335032.609999999</v>
          </cell>
          <cell r="R53" t="str">
            <v>CR</v>
          </cell>
          <cell r="S53">
            <v>8177226.5300000003</v>
          </cell>
          <cell r="T53" t="str">
            <v>CR</v>
          </cell>
          <cell r="U53">
            <v>4210</v>
          </cell>
          <cell r="V53" t="str">
            <v>FINANCIEROS</v>
          </cell>
          <cell r="W53">
            <v>17868552.539999999</v>
          </cell>
          <cell r="X53" t="str">
            <v>CR</v>
          </cell>
        </row>
        <row r="54">
          <cell r="A54">
            <v>4235</v>
          </cell>
          <cell r="B54" t="str">
            <v>SERVICIOS</v>
          </cell>
          <cell r="C54">
            <v>285850</v>
          </cell>
          <cell r="D54" t="str">
            <v>CR</v>
          </cell>
          <cell r="E54">
            <v>652250</v>
          </cell>
          <cell r="F54" t="str">
            <v>CR</v>
          </cell>
          <cell r="G54">
            <v>788639</v>
          </cell>
          <cell r="H54" t="str">
            <v>CR</v>
          </cell>
          <cell r="I54">
            <v>667806</v>
          </cell>
          <cell r="J54" t="str">
            <v>CR</v>
          </cell>
          <cell r="K54">
            <v>4235</v>
          </cell>
          <cell r="L54" t="str">
            <v>SERVICIOS</v>
          </cell>
          <cell r="M54">
            <v>477950</v>
          </cell>
          <cell r="N54" t="str">
            <v>CR</v>
          </cell>
          <cell r="O54">
            <v>735650</v>
          </cell>
          <cell r="P54" t="str">
            <v>CR</v>
          </cell>
          <cell r="Q54">
            <v>771156</v>
          </cell>
          <cell r="R54" t="str">
            <v>CR</v>
          </cell>
          <cell r="S54">
            <v>794050</v>
          </cell>
          <cell r="T54" t="str">
            <v>CR</v>
          </cell>
          <cell r="U54">
            <v>4235</v>
          </cell>
          <cell r="V54" t="str">
            <v>SERVICIOS</v>
          </cell>
          <cell r="W54">
            <v>1133888</v>
          </cell>
          <cell r="X54" t="str">
            <v>CR</v>
          </cell>
        </row>
        <row r="55">
          <cell r="A55">
            <v>4235</v>
          </cell>
          <cell r="B55" t="str">
            <v>SERVICIOS</v>
          </cell>
          <cell r="C55">
            <v>285850</v>
          </cell>
          <cell r="D55" t="str">
            <v>CR</v>
          </cell>
          <cell r="E55">
            <v>652250</v>
          </cell>
          <cell r="F55" t="str">
            <v>CR</v>
          </cell>
          <cell r="G55">
            <v>788639</v>
          </cell>
          <cell r="H55" t="str">
            <v>CR</v>
          </cell>
          <cell r="I55">
            <v>667806</v>
          </cell>
          <cell r="J55" t="str">
            <v>CR</v>
          </cell>
          <cell r="K55">
            <v>4235</v>
          </cell>
          <cell r="L55" t="str">
            <v>SERVICIOS</v>
          </cell>
          <cell r="M55">
            <v>477950</v>
          </cell>
          <cell r="N55" t="str">
            <v>CR</v>
          </cell>
          <cell r="O55">
            <v>735650</v>
          </cell>
          <cell r="P55" t="str">
            <v>CR</v>
          </cell>
          <cell r="Q55">
            <v>771156</v>
          </cell>
          <cell r="R55" t="str">
            <v>CR</v>
          </cell>
          <cell r="S55">
            <v>794050</v>
          </cell>
          <cell r="T55" t="str">
            <v>CR</v>
          </cell>
          <cell r="U55">
            <v>4235</v>
          </cell>
          <cell r="V55" t="str">
            <v>SERVICIOS</v>
          </cell>
          <cell r="W55">
            <v>1133888</v>
          </cell>
          <cell r="X55" t="str">
            <v>CR</v>
          </cell>
        </row>
        <row r="56">
          <cell r="A56">
            <v>4250</v>
          </cell>
          <cell r="B56" t="str">
            <v>RECUPERACIONES</v>
          </cell>
          <cell r="C56">
            <v>4500000</v>
          </cell>
          <cell r="D56" t="str">
            <v>CR</v>
          </cell>
          <cell r="K56">
            <v>4250</v>
          </cell>
          <cell r="L56" t="str">
            <v>RECUPERACIONES</v>
          </cell>
          <cell r="U56">
            <v>4250</v>
          </cell>
          <cell r="V56" t="str">
            <v>RECUPERACIONES</v>
          </cell>
        </row>
        <row r="57">
          <cell r="A57">
            <v>4250</v>
          </cell>
          <cell r="B57" t="str">
            <v>RECUPERACIONES</v>
          </cell>
          <cell r="C57">
            <v>4500000</v>
          </cell>
          <cell r="D57" t="str">
            <v>CR</v>
          </cell>
          <cell r="K57">
            <v>4250</v>
          </cell>
          <cell r="L57" t="str">
            <v>RECUPERACIONES</v>
          </cell>
          <cell r="U57">
            <v>4250</v>
          </cell>
          <cell r="V57" t="str">
            <v>RECUPERACIONES</v>
          </cell>
        </row>
        <row r="58">
          <cell r="A58">
            <v>4255</v>
          </cell>
          <cell r="B58" t="str">
            <v>INDEMNIZACIONES</v>
          </cell>
          <cell r="K58">
            <v>4255</v>
          </cell>
          <cell r="L58" t="str">
            <v>INDEMNIZACIONES</v>
          </cell>
          <cell r="S58">
            <v>17298313</v>
          </cell>
          <cell r="T58" t="str">
            <v>CR</v>
          </cell>
          <cell r="U58">
            <v>4255</v>
          </cell>
          <cell r="V58" t="str">
            <v>INDEMNIZACIONES</v>
          </cell>
          <cell r="W58">
            <v>33105928</v>
          </cell>
          <cell r="X58" t="str">
            <v>CR</v>
          </cell>
        </row>
        <row r="59">
          <cell r="A59">
            <v>4255</v>
          </cell>
          <cell r="B59" t="str">
            <v>INDEMNIZACIONES</v>
          </cell>
          <cell r="K59">
            <v>4255</v>
          </cell>
          <cell r="L59" t="str">
            <v>INDEMNIZACIONES</v>
          </cell>
          <cell r="S59">
            <v>17298313</v>
          </cell>
          <cell r="T59" t="str">
            <v>CR</v>
          </cell>
          <cell r="U59">
            <v>4255</v>
          </cell>
          <cell r="V59" t="str">
            <v>INDEMNIZACIONES</v>
          </cell>
          <cell r="W59">
            <v>33105928</v>
          </cell>
          <cell r="X59" t="str">
            <v>CR</v>
          </cell>
        </row>
        <row r="60">
          <cell r="A60">
            <v>4265</v>
          </cell>
          <cell r="B60" t="str">
            <v>INGRESOS DE EJERCICIOS ANT</v>
          </cell>
          <cell r="I60">
            <v>18287497</v>
          </cell>
          <cell r="J60" t="str">
            <v>CR</v>
          </cell>
          <cell r="K60">
            <v>4265</v>
          </cell>
          <cell r="L60" t="str">
            <v>INGRESOS DE EJERCICIOS ANT</v>
          </cell>
          <cell r="U60">
            <v>4265</v>
          </cell>
          <cell r="V60" t="str">
            <v>INGRESOS DE EJERCICIOS ANTERIO</v>
          </cell>
        </row>
        <row r="61">
          <cell r="A61">
            <v>4265</v>
          </cell>
          <cell r="B61" t="str">
            <v>INGRESOS DE EJERCICIOS ANT</v>
          </cell>
          <cell r="I61">
            <v>18287497</v>
          </cell>
          <cell r="J61" t="str">
            <v>CR</v>
          </cell>
          <cell r="K61">
            <v>4265</v>
          </cell>
          <cell r="L61" t="str">
            <v>INGRESOS DE EJERCICIOS ANT</v>
          </cell>
          <cell r="U61">
            <v>4265</v>
          </cell>
          <cell r="V61" t="str">
            <v>INGRESOS DE EJERCICIOS ANTERIO</v>
          </cell>
        </row>
        <row r="62">
          <cell r="A62">
            <v>4295</v>
          </cell>
          <cell r="B62" t="str">
            <v>DIVERSOS</v>
          </cell>
          <cell r="C62">
            <v>5985</v>
          </cell>
          <cell r="D62" t="str">
            <v>CR</v>
          </cell>
          <cell r="E62">
            <v>1432.02</v>
          </cell>
          <cell r="F62" t="str">
            <v>CR</v>
          </cell>
          <cell r="G62">
            <v>3095.16</v>
          </cell>
          <cell r="H62" t="str">
            <v>CR</v>
          </cell>
          <cell r="I62">
            <v>5493.92</v>
          </cell>
          <cell r="J62" t="str">
            <v>CR</v>
          </cell>
          <cell r="K62">
            <v>4295</v>
          </cell>
          <cell r="L62" t="str">
            <v>DIVERSOS</v>
          </cell>
          <cell r="M62">
            <v>2650</v>
          </cell>
          <cell r="N62" t="str">
            <v>CR</v>
          </cell>
          <cell r="O62">
            <v>11948.89</v>
          </cell>
          <cell r="P62" t="str">
            <v>CR</v>
          </cell>
          <cell r="Q62">
            <v>2410.5</v>
          </cell>
          <cell r="R62" t="str">
            <v>CR</v>
          </cell>
          <cell r="S62">
            <v>12114</v>
          </cell>
          <cell r="T62" t="str">
            <v>CR</v>
          </cell>
          <cell r="U62">
            <v>4295</v>
          </cell>
          <cell r="V62" t="str">
            <v>DIVERSOS</v>
          </cell>
          <cell r="W62">
            <v>16510.509999999998</v>
          </cell>
          <cell r="X62" t="str">
            <v>CR</v>
          </cell>
        </row>
        <row r="63">
          <cell r="A63">
            <v>4295</v>
          </cell>
          <cell r="B63" t="str">
            <v>DIVERSOS</v>
          </cell>
          <cell r="C63">
            <v>5985</v>
          </cell>
          <cell r="D63" t="str">
            <v>CR</v>
          </cell>
          <cell r="E63">
            <v>1432.02</v>
          </cell>
          <cell r="F63" t="str">
            <v>CR</v>
          </cell>
          <cell r="G63">
            <v>3095.16</v>
          </cell>
          <cell r="H63" t="str">
            <v>CR</v>
          </cell>
          <cell r="I63">
            <v>5493.92</v>
          </cell>
          <cell r="J63" t="str">
            <v>CR</v>
          </cell>
          <cell r="K63">
            <v>4295</v>
          </cell>
          <cell r="L63" t="str">
            <v>DIVERSOS</v>
          </cell>
          <cell r="M63">
            <v>2650</v>
          </cell>
          <cell r="N63" t="str">
            <v>CR</v>
          </cell>
          <cell r="O63">
            <v>11948.89</v>
          </cell>
          <cell r="P63" t="str">
            <v>CR</v>
          </cell>
          <cell r="Q63">
            <v>2410.5</v>
          </cell>
          <cell r="R63" t="str">
            <v>CR</v>
          </cell>
          <cell r="S63">
            <v>12114</v>
          </cell>
          <cell r="T63" t="str">
            <v>CR</v>
          </cell>
          <cell r="U63">
            <v>4295</v>
          </cell>
          <cell r="V63" t="str">
            <v>DIVERSOS</v>
          </cell>
          <cell r="W63">
            <v>16510.509999999998</v>
          </cell>
          <cell r="X63" t="str">
            <v>CR</v>
          </cell>
        </row>
        <row r="64">
          <cell r="A64">
            <v>4705</v>
          </cell>
          <cell r="B64" t="str">
            <v>CORRECION MONETARIA</v>
          </cell>
          <cell r="C64">
            <v>8843255</v>
          </cell>
          <cell r="D64" t="str">
            <v>CR</v>
          </cell>
          <cell r="E64">
            <v>24193894</v>
          </cell>
          <cell r="F64" t="str">
            <v>CR</v>
          </cell>
          <cell r="G64">
            <v>12585437</v>
          </cell>
          <cell r="H64" t="str">
            <v>CR</v>
          </cell>
          <cell r="I64">
            <v>9863870</v>
          </cell>
          <cell r="J64" t="str">
            <v>CR</v>
          </cell>
          <cell r="K64">
            <v>4705</v>
          </cell>
          <cell r="L64" t="str">
            <v>CORRECION MONETARIA</v>
          </cell>
          <cell r="M64">
            <v>10148747</v>
          </cell>
          <cell r="N64" t="str">
            <v>CR</v>
          </cell>
          <cell r="O64">
            <v>8227668</v>
          </cell>
          <cell r="Q64">
            <v>1539915</v>
          </cell>
          <cell r="S64">
            <v>6030407.8700000001</v>
          </cell>
          <cell r="U64">
            <v>4705</v>
          </cell>
          <cell r="V64" t="str">
            <v>CORRECION MONETARIA</v>
          </cell>
          <cell r="W64">
            <v>23513.13</v>
          </cell>
          <cell r="X64" t="str">
            <v>CR</v>
          </cell>
        </row>
        <row r="65">
          <cell r="A65">
            <v>4705</v>
          </cell>
          <cell r="B65" t="str">
            <v>CORRECION MONETARIA</v>
          </cell>
          <cell r="C65">
            <v>8843255</v>
          </cell>
          <cell r="D65" t="str">
            <v>CR</v>
          </cell>
          <cell r="E65">
            <v>24193894</v>
          </cell>
          <cell r="F65" t="str">
            <v>CR</v>
          </cell>
          <cell r="G65">
            <v>12585437</v>
          </cell>
          <cell r="H65" t="str">
            <v>CR</v>
          </cell>
          <cell r="I65">
            <v>9863870</v>
          </cell>
          <cell r="J65" t="str">
            <v>CR</v>
          </cell>
          <cell r="K65">
            <v>4705</v>
          </cell>
          <cell r="L65" t="str">
            <v>CORRECION MONETARIA</v>
          </cell>
          <cell r="M65">
            <v>10148747</v>
          </cell>
          <cell r="N65" t="str">
            <v>CR</v>
          </cell>
          <cell r="O65">
            <v>8227668</v>
          </cell>
          <cell r="Q65">
            <v>1539915</v>
          </cell>
          <cell r="S65">
            <v>6030407.8700000001</v>
          </cell>
          <cell r="U65">
            <v>4705</v>
          </cell>
          <cell r="V65" t="str">
            <v>CORRECION MONETARIA</v>
          </cell>
          <cell r="W65">
            <v>23513.13</v>
          </cell>
          <cell r="X65" t="str">
            <v>CR</v>
          </cell>
        </row>
        <row r="66">
          <cell r="A66">
            <v>5105</v>
          </cell>
          <cell r="B66" t="str">
            <v>GASTOS DEL PERSONAL</v>
          </cell>
          <cell r="C66">
            <v>15605177</v>
          </cell>
          <cell r="E66">
            <v>21871035</v>
          </cell>
          <cell r="G66">
            <v>21627173</v>
          </cell>
          <cell r="I66">
            <v>23121293</v>
          </cell>
          <cell r="K66">
            <v>5105</v>
          </cell>
          <cell r="L66" t="str">
            <v>GASTOS DEL PERSONAL</v>
          </cell>
          <cell r="M66">
            <v>22992568</v>
          </cell>
          <cell r="O66">
            <v>22992568</v>
          </cell>
          <cell r="Q66">
            <v>22242464</v>
          </cell>
          <cell r="S66">
            <v>29221255</v>
          </cell>
          <cell r="U66">
            <v>5105</v>
          </cell>
          <cell r="V66" t="str">
            <v>GASTOS DEL PERSONAL</v>
          </cell>
          <cell r="W66">
            <v>24255783</v>
          </cell>
        </row>
        <row r="67">
          <cell r="A67">
            <v>5105</v>
          </cell>
          <cell r="B67" t="str">
            <v>GASTOS DEL PERSONAL</v>
          </cell>
          <cell r="C67">
            <v>15605177</v>
          </cell>
          <cell r="E67">
            <v>21871035</v>
          </cell>
          <cell r="G67">
            <v>21627173</v>
          </cell>
          <cell r="I67">
            <v>23121293</v>
          </cell>
          <cell r="K67">
            <v>5105</v>
          </cell>
          <cell r="L67" t="str">
            <v>GASTOS DEL PERSONAL</v>
          </cell>
          <cell r="M67">
            <v>22992568</v>
          </cell>
          <cell r="O67">
            <v>22992568</v>
          </cell>
          <cell r="Q67">
            <v>22242464</v>
          </cell>
          <cell r="S67">
            <v>29221255</v>
          </cell>
          <cell r="U67">
            <v>5105</v>
          </cell>
          <cell r="V67" t="str">
            <v>GASTOS DEL PERSONAL</v>
          </cell>
          <cell r="W67">
            <v>24255783</v>
          </cell>
        </row>
        <row r="68">
          <cell r="A68">
            <v>5110</v>
          </cell>
          <cell r="B68" t="str">
            <v>HONORARIOS</v>
          </cell>
          <cell r="C68">
            <v>12000000</v>
          </cell>
          <cell r="E68">
            <v>12000000</v>
          </cell>
          <cell r="G68">
            <v>12000000</v>
          </cell>
          <cell r="I68">
            <v>12000000</v>
          </cell>
          <cell r="K68">
            <v>5110</v>
          </cell>
          <cell r="L68" t="str">
            <v>HONORARIOS</v>
          </cell>
          <cell r="M68">
            <v>12000000</v>
          </cell>
          <cell r="O68">
            <v>12000000</v>
          </cell>
          <cell r="Q68">
            <v>12772000</v>
          </cell>
          <cell r="S68">
            <v>12000000</v>
          </cell>
          <cell r="U68">
            <v>5110</v>
          </cell>
          <cell r="V68" t="str">
            <v>HONORARIOS</v>
          </cell>
          <cell r="W68">
            <v>14530000</v>
          </cell>
        </row>
        <row r="69">
          <cell r="A69">
            <v>5110</v>
          </cell>
          <cell r="B69" t="str">
            <v>HONORARIOS</v>
          </cell>
          <cell r="C69">
            <v>12000000</v>
          </cell>
          <cell r="E69">
            <v>12000000</v>
          </cell>
          <cell r="G69">
            <v>12000000</v>
          </cell>
          <cell r="I69">
            <v>12000000</v>
          </cell>
          <cell r="K69">
            <v>5110</v>
          </cell>
          <cell r="L69" t="str">
            <v>HONORARIOS</v>
          </cell>
          <cell r="M69">
            <v>12000000</v>
          </cell>
          <cell r="O69">
            <v>12000000</v>
          </cell>
          <cell r="Q69">
            <v>12772000</v>
          </cell>
          <cell r="S69">
            <v>12000000</v>
          </cell>
          <cell r="U69">
            <v>5110</v>
          </cell>
          <cell r="V69" t="str">
            <v>HONORARIOS</v>
          </cell>
          <cell r="W69">
            <v>14530000</v>
          </cell>
        </row>
        <row r="70">
          <cell r="A70">
            <v>5115</v>
          </cell>
          <cell r="B70" t="str">
            <v>IMPUESTOS</v>
          </cell>
          <cell r="C70">
            <v>3488</v>
          </cell>
          <cell r="E70">
            <v>4260.12</v>
          </cell>
          <cell r="G70">
            <v>28760043</v>
          </cell>
          <cell r="K70">
            <v>5115</v>
          </cell>
          <cell r="L70" t="str">
            <v>IMPUESTOS</v>
          </cell>
          <cell r="O70">
            <v>5476500</v>
          </cell>
          <cell r="Q70">
            <v>5060.26</v>
          </cell>
          <cell r="S70">
            <v>107622.32</v>
          </cell>
          <cell r="U70">
            <v>5115</v>
          </cell>
          <cell r="V70" t="str">
            <v>IMPUESTOS</v>
          </cell>
          <cell r="W70">
            <v>4389746</v>
          </cell>
        </row>
        <row r="71">
          <cell r="A71">
            <v>5115</v>
          </cell>
          <cell r="B71" t="str">
            <v>IMPUESTOS</v>
          </cell>
          <cell r="C71">
            <v>3488</v>
          </cell>
          <cell r="E71">
            <v>4260.12</v>
          </cell>
          <cell r="G71">
            <v>28760043</v>
          </cell>
          <cell r="K71">
            <v>5115</v>
          </cell>
          <cell r="L71" t="str">
            <v>IMPUESTOS</v>
          </cell>
          <cell r="O71">
            <v>5476500</v>
          </cell>
          <cell r="Q71">
            <v>5060.26</v>
          </cell>
          <cell r="S71">
            <v>107622.32</v>
          </cell>
          <cell r="U71">
            <v>5115</v>
          </cell>
          <cell r="V71" t="str">
            <v>IMPUESTOS</v>
          </cell>
          <cell r="W71">
            <v>4389746</v>
          </cell>
        </row>
        <row r="72">
          <cell r="A72">
            <v>5125</v>
          </cell>
          <cell r="B72" t="str">
            <v>CONTRIBUCIONES Y AFILIACIO</v>
          </cell>
          <cell r="C72">
            <v>1850000</v>
          </cell>
          <cell r="I72">
            <v>3534000</v>
          </cell>
          <cell r="K72">
            <v>5125</v>
          </cell>
          <cell r="L72" t="str">
            <v>CONTRIBUCIONES Y AFILIACIO</v>
          </cell>
          <cell r="U72">
            <v>5125</v>
          </cell>
          <cell r="V72" t="str">
            <v>CONTRIBUCIONES Y AFILIACIONES</v>
          </cell>
        </row>
        <row r="73">
          <cell r="A73">
            <v>5125</v>
          </cell>
          <cell r="B73" t="str">
            <v>CONTRIBUCIONES Y AFILIACIO</v>
          </cell>
          <cell r="C73">
            <v>1850000</v>
          </cell>
          <cell r="I73">
            <v>3534000</v>
          </cell>
          <cell r="K73">
            <v>5125</v>
          </cell>
          <cell r="L73" t="str">
            <v>CONTRIBUCIONES Y AFILIACIO</v>
          </cell>
          <cell r="U73">
            <v>5125</v>
          </cell>
          <cell r="V73" t="str">
            <v>CONTRIBUCIONES Y AFILIACIONES</v>
          </cell>
        </row>
        <row r="74">
          <cell r="A74">
            <v>5130</v>
          </cell>
          <cell r="B74" t="str">
            <v>SEGUROS</v>
          </cell>
          <cell r="C74">
            <v>260194</v>
          </cell>
          <cell r="E74">
            <v>284158.67</v>
          </cell>
          <cell r="G74">
            <v>259488</v>
          </cell>
          <cell r="I74">
            <v>284815</v>
          </cell>
          <cell r="K74">
            <v>5130</v>
          </cell>
          <cell r="L74" t="str">
            <v>SEGUROS</v>
          </cell>
          <cell r="M74">
            <v>982002</v>
          </cell>
          <cell r="O74">
            <v>670306</v>
          </cell>
          <cell r="Q74">
            <v>673752</v>
          </cell>
          <cell r="S74">
            <v>2422901</v>
          </cell>
          <cell r="U74">
            <v>5130</v>
          </cell>
          <cell r="V74" t="str">
            <v>SEGUROS</v>
          </cell>
          <cell r="W74">
            <v>1991646.28</v>
          </cell>
        </row>
        <row r="75">
          <cell r="A75">
            <v>5130</v>
          </cell>
          <cell r="B75" t="str">
            <v>SEGUROS</v>
          </cell>
          <cell r="C75">
            <v>260194</v>
          </cell>
          <cell r="E75">
            <v>284158.67</v>
          </cell>
          <cell r="G75">
            <v>259488</v>
          </cell>
          <cell r="I75">
            <v>284815</v>
          </cell>
          <cell r="K75">
            <v>5130</v>
          </cell>
          <cell r="L75" t="str">
            <v>SEGUROS</v>
          </cell>
          <cell r="M75">
            <v>982002</v>
          </cell>
          <cell r="O75">
            <v>670306</v>
          </cell>
          <cell r="Q75">
            <v>673752</v>
          </cell>
          <cell r="S75">
            <v>2422901</v>
          </cell>
          <cell r="U75">
            <v>5130</v>
          </cell>
          <cell r="V75" t="str">
            <v>SEGUROS</v>
          </cell>
          <cell r="W75">
            <v>1991646.28</v>
          </cell>
        </row>
        <row r="76">
          <cell r="A76">
            <v>5135</v>
          </cell>
          <cell r="B76" t="str">
            <v>SERVICIOS</v>
          </cell>
          <cell r="C76">
            <v>5501065</v>
          </cell>
          <cell r="E76">
            <v>7262190.8700000001</v>
          </cell>
          <cell r="G76">
            <v>6025024.2000000002</v>
          </cell>
          <cell r="I76">
            <v>8069730</v>
          </cell>
          <cell r="K76">
            <v>5135</v>
          </cell>
          <cell r="L76" t="str">
            <v>SERVICIOS</v>
          </cell>
          <cell r="M76">
            <v>10318315.99</v>
          </cell>
          <cell r="O76">
            <v>9736275</v>
          </cell>
          <cell r="Q76">
            <v>8431024</v>
          </cell>
          <cell r="S76">
            <v>9524925</v>
          </cell>
          <cell r="U76">
            <v>5135</v>
          </cell>
          <cell r="V76" t="str">
            <v>SERVICIOS</v>
          </cell>
          <cell r="W76">
            <v>7357180</v>
          </cell>
        </row>
        <row r="77">
          <cell r="A77">
            <v>5135</v>
          </cell>
          <cell r="B77" t="str">
            <v>SERVICIOS</v>
          </cell>
          <cell r="C77">
            <v>5501065</v>
          </cell>
          <cell r="E77">
            <v>7262190.8700000001</v>
          </cell>
          <cell r="G77">
            <v>6025024.2000000002</v>
          </cell>
          <cell r="I77">
            <v>8069730</v>
          </cell>
          <cell r="K77">
            <v>5135</v>
          </cell>
          <cell r="L77" t="str">
            <v>SERVICIOS</v>
          </cell>
          <cell r="M77">
            <v>10318315.99</v>
          </cell>
          <cell r="O77">
            <v>9736275</v>
          </cell>
          <cell r="Q77">
            <v>8431024</v>
          </cell>
          <cell r="S77">
            <v>9524925</v>
          </cell>
          <cell r="U77">
            <v>5135</v>
          </cell>
          <cell r="V77" t="str">
            <v>SERVICIOS</v>
          </cell>
          <cell r="W77">
            <v>7357180</v>
          </cell>
        </row>
        <row r="78">
          <cell r="A78">
            <v>5140</v>
          </cell>
          <cell r="B78" t="str">
            <v>GASTOS LEGALES</v>
          </cell>
          <cell r="C78">
            <v>209900</v>
          </cell>
          <cell r="E78">
            <v>18900</v>
          </cell>
          <cell r="G78">
            <v>24945</v>
          </cell>
          <cell r="I78">
            <v>84200</v>
          </cell>
          <cell r="K78">
            <v>5140</v>
          </cell>
          <cell r="L78" t="str">
            <v>GASTOS LEGALES</v>
          </cell>
          <cell r="M78">
            <v>41000</v>
          </cell>
          <cell r="O78">
            <v>84100</v>
          </cell>
          <cell r="Q78">
            <v>71350</v>
          </cell>
          <cell r="S78">
            <v>34200</v>
          </cell>
          <cell r="U78">
            <v>5140</v>
          </cell>
          <cell r="V78" t="str">
            <v>GASTOS LEGALES</v>
          </cell>
          <cell r="W78">
            <v>125800</v>
          </cell>
        </row>
        <row r="79">
          <cell r="A79">
            <v>5140</v>
          </cell>
          <cell r="B79" t="str">
            <v>GASTOS LEGALES</v>
          </cell>
          <cell r="C79">
            <v>209900</v>
          </cell>
          <cell r="E79">
            <v>18900</v>
          </cell>
          <cell r="G79">
            <v>24945</v>
          </cell>
          <cell r="I79">
            <v>84200</v>
          </cell>
          <cell r="K79">
            <v>5140</v>
          </cell>
          <cell r="L79" t="str">
            <v>GASTOS LEGALES</v>
          </cell>
          <cell r="M79">
            <v>41000</v>
          </cell>
          <cell r="O79">
            <v>84100</v>
          </cell>
          <cell r="Q79">
            <v>71350</v>
          </cell>
          <cell r="S79">
            <v>34200</v>
          </cell>
          <cell r="U79">
            <v>5140</v>
          </cell>
          <cell r="V79" t="str">
            <v>GASTOS LEGALES</v>
          </cell>
          <cell r="W79">
            <v>125800</v>
          </cell>
        </row>
        <row r="80">
          <cell r="A80">
            <v>5145</v>
          </cell>
          <cell r="B80" t="str">
            <v>MANTENIMIENTO Y REPARACION</v>
          </cell>
          <cell r="C80">
            <v>2971612.36</v>
          </cell>
          <cell r="E80">
            <v>2172693.46</v>
          </cell>
          <cell r="G80">
            <v>2008241.28</v>
          </cell>
          <cell r="I80">
            <v>1869072.54</v>
          </cell>
          <cell r="K80">
            <v>5145</v>
          </cell>
          <cell r="L80" t="str">
            <v>MANTENIMIENTO Y REPARACION</v>
          </cell>
          <cell r="M80">
            <v>4590132.22</v>
          </cell>
          <cell r="O80">
            <v>3396796.38</v>
          </cell>
          <cell r="Q80">
            <v>365200</v>
          </cell>
          <cell r="S80">
            <v>1109228</v>
          </cell>
          <cell r="U80">
            <v>5145</v>
          </cell>
          <cell r="V80" t="str">
            <v>MANTENIMIENTO Y REPARACIONES</v>
          </cell>
          <cell r="W80">
            <v>3023493</v>
          </cell>
        </row>
        <row r="81">
          <cell r="A81">
            <v>5145</v>
          </cell>
          <cell r="B81" t="str">
            <v>MANTENIMIENTO Y REPARACION</v>
          </cell>
          <cell r="C81">
            <v>2971612.36</v>
          </cell>
          <cell r="E81">
            <v>2172693.46</v>
          </cell>
          <cell r="G81">
            <v>2008241.28</v>
          </cell>
          <cell r="I81">
            <v>1869072.54</v>
          </cell>
          <cell r="K81">
            <v>5145</v>
          </cell>
          <cell r="L81" t="str">
            <v>MANTENIMIENTO Y REPARACION</v>
          </cell>
          <cell r="M81">
            <v>4590132.22</v>
          </cell>
          <cell r="O81">
            <v>3396796.38</v>
          </cell>
          <cell r="Q81">
            <v>365200</v>
          </cell>
          <cell r="S81">
            <v>1109228</v>
          </cell>
          <cell r="U81">
            <v>5145</v>
          </cell>
          <cell r="V81" t="str">
            <v>MANTENIMIENTO Y REPARACIONES</v>
          </cell>
          <cell r="W81">
            <v>3023493</v>
          </cell>
        </row>
        <row r="82">
          <cell r="A82">
            <v>5150</v>
          </cell>
          <cell r="B82" t="str">
            <v>ADECUACION E INSTALACION</v>
          </cell>
          <cell r="G82">
            <v>52930</v>
          </cell>
          <cell r="I82">
            <v>24380</v>
          </cell>
          <cell r="K82">
            <v>5150</v>
          </cell>
          <cell r="L82" t="str">
            <v>ADECUACION E INSTALACION</v>
          </cell>
          <cell r="O82">
            <v>50000</v>
          </cell>
          <cell r="U82">
            <v>5150</v>
          </cell>
          <cell r="V82" t="str">
            <v>ADECUACION E INSTALACION</v>
          </cell>
          <cell r="W82">
            <v>50000</v>
          </cell>
        </row>
        <row r="83">
          <cell r="A83">
            <v>5150</v>
          </cell>
          <cell r="B83" t="str">
            <v>ADECUACION E INSTALACION</v>
          </cell>
          <cell r="G83">
            <v>52930</v>
          </cell>
          <cell r="I83">
            <v>24380</v>
          </cell>
          <cell r="K83">
            <v>5150</v>
          </cell>
          <cell r="L83" t="str">
            <v>ADECUACION E INSTALACION</v>
          </cell>
          <cell r="O83">
            <v>50000</v>
          </cell>
          <cell r="U83">
            <v>5150</v>
          </cell>
          <cell r="V83" t="str">
            <v>ADECUACION E INSTALACION</v>
          </cell>
          <cell r="W83">
            <v>50000</v>
          </cell>
        </row>
        <row r="84">
          <cell r="A84">
            <v>5155</v>
          </cell>
          <cell r="B84" t="str">
            <v>GASTOS DE VIAJE</v>
          </cell>
          <cell r="C84">
            <v>474000</v>
          </cell>
          <cell r="G84">
            <v>335900</v>
          </cell>
          <cell r="K84">
            <v>5155</v>
          </cell>
          <cell r="L84" t="str">
            <v>GASTOS DE VIAJE</v>
          </cell>
          <cell r="O84">
            <v>289440</v>
          </cell>
          <cell r="Q84">
            <v>325400</v>
          </cell>
          <cell r="S84">
            <v>1449432</v>
          </cell>
          <cell r="U84">
            <v>5155</v>
          </cell>
          <cell r="V84" t="str">
            <v>GASTOS DE VIAJE</v>
          </cell>
          <cell r="W84">
            <v>443520</v>
          </cell>
        </row>
        <row r="85">
          <cell r="A85">
            <v>5155</v>
          </cell>
          <cell r="B85" t="str">
            <v>GASTOS DE VIAJE</v>
          </cell>
          <cell r="C85">
            <v>474000</v>
          </cell>
          <cell r="G85">
            <v>335900</v>
          </cell>
          <cell r="K85">
            <v>5155</v>
          </cell>
          <cell r="L85" t="str">
            <v>GASTOS DE VIAJE</v>
          </cell>
          <cell r="O85">
            <v>289440</v>
          </cell>
          <cell r="Q85">
            <v>325400</v>
          </cell>
          <cell r="S85">
            <v>1449432</v>
          </cell>
          <cell r="U85">
            <v>5155</v>
          </cell>
          <cell r="V85" t="str">
            <v>GASTOS DE VIAJE</v>
          </cell>
          <cell r="W85">
            <v>443520</v>
          </cell>
        </row>
        <row r="86">
          <cell r="A86">
            <v>5160</v>
          </cell>
          <cell r="B86" t="str">
            <v>DEPRECIACIONES</v>
          </cell>
          <cell r="C86">
            <v>1591650</v>
          </cell>
          <cell r="G86">
            <v>1597374</v>
          </cell>
          <cell r="I86">
            <v>3237728</v>
          </cell>
          <cell r="K86">
            <v>5160</v>
          </cell>
          <cell r="L86" t="str">
            <v>DEPRECIACIONES</v>
          </cell>
          <cell r="M86">
            <v>1639135</v>
          </cell>
          <cell r="O86">
            <v>1655589</v>
          </cell>
          <cell r="Q86">
            <v>1525633</v>
          </cell>
          <cell r="S86">
            <v>1481360</v>
          </cell>
          <cell r="U86">
            <v>5160</v>
          </cell>
          <cell r="V86" t="str">
            <v>DEPRECIACIONES</v>
          </cell>
          <cell r="W86">
            <v>1458600</v>
          </cell>
        </row>
        <row r="87">
          <cell r="A87">
            <v>5160</v>
          </cell>
          <cell r="B87" t="str">
            <v>DEPRECIACIONES</v>
          </cell>
          <cell r="C87">
            <v>1591650</v>
          </cell>
          <cell r="G87">
            <v>1597374</v>
          </cell>
          <cell r="I87">
            <v>3237728</v>
          </cell>
          <cell r="K87">
            <v>5160</v>
          </cell>
          <cell r="L87" t="str">
            <v>DEPRECIACIONES</v>
          </cell>
          <cell r="M87">
            <v>1639135</v>
          </cell>
          <cell r="O87">
            <v>1655589</v>
          </cell>
          <cell r="Q87">
            <v>1525633</v>
          </cell>
          <cell r="S87">
            <v>1481360</v>
          </cell>
          <cell r="U87">
            <v>5160</v>
          </cell>
          <cell r="V87" t="str">
            <v>DEPRECIACIONES</v>
          </cell>
          <cell r="W87">
            <v>1458600</v>
          </cell>
        </row>
        <row r="88">
          <cell r="A88">
            <v>5195</v>
          </cell>
          <cell r="B88" t="str">
            <v>DIVERSOS</v>
          </cell>
          <cell r="C88">
            <v>1630211</v>
          </cell>
          <cell r="E88">
            <v>1702730.75</v>
          </cell>
          <cell r="G88">
            <v>1983531.21</v>
          </cell>
          <cell r="I88">
            <v>2117721.79</v>
          </cell>
          <cell r="K88">
            <v>5195</v>
          </cell>
          <cell r="L88" t="str">
            <v>DIVERSOS</v>
          </cell>
          <cell r="M88">
            <v>1566496</v>
          </cell>
          <cell r="O88">
            <v>1816491</v>
          </cell>
          <cell r="Q88">
            <v>1321930.78</v>
          </cell>
          <cell r="S88">
            <v>2816987</v>
          </cell>
          <cell r="U88">
            <v>5195</v>
          </cell>
          <cell r="V88" t="str">
            <v>DIVERSOS</v>
          </cell>
          <cell r="W88">
            <v>2071796.99</v>
          </cell>
        </row>
        <row r="89">
          <cell r="A89">
            <v>5195</v>
          </cell>
          <cell r="B89" t="str">
            <v>DIVERSOS</v>
          </cell>
          <cell r="C89">
            <v>1630211</v>
          </cell>
          <cell r="E89">
            <v>1702730.75</v>
          </cell>
          <cell r="G89">
            <v>1983531.21</v>
          </cell>
          <cell r="I89">
            <v>2117721.79</v>
          </cell>
          <cell r="K89">
            <v>5195</v>
          </cell>
          <cell r="L89" t="str">
            <v>DIVERSOS</v>
          </cell>
          <cell r="M89">
            <v>1566496</v>
          </cell>
          <cell r="O89">
            <v>1816491</v>
          </cell>
          <cell r="Q89">
            <v>1321930.78</v>
          </cell>
          <cell r="S89">
            <v>2816987</v>
          </cell>
          <cell r="U89">
            <v>5195</v>
          </cell>
          <cell r="V89" t="str">
            <v>DIVERSOS</v>
          </cell>
          <cell r="W89">
            <v>2071796.99</v>
          </cell>
        </row>
        <row r="90">
          <cell r="A90">
            <v>5205</v>
          </cell>
          <cell r="B90" t="str">
            <v>GASTOS DEL PERSONAL</v>
          </cell>
          <cell r="C90">
            <v>8669737</v>
          </cell>
          <cell r="E90">
            <v>12049088</v>
          </cell>
          <cell r="G90">
            <v>11015193</v>
          </cell>
          <cell r="I90">
            <v>13288140</v>
          </cell>
          <cell r="K90">
            <v>5205</v>
          </cell>
          <cell r="L90" t="str">
            <v>GASTOS DEL PERSONAL</v>
          </cell>
          <cell r="M90">
            <v>11966245</v>
          </cell>
          <cell r="O90">
            <v>14166757</v>
          </cell>
          <cell r="Q90">
            <v>11797964</v>
          </cell>
          <cell r="S90">
            <v>16334161</v>
          </cell>
          <cell r="U90">
            <v>5205</v>
          </cell>
          <cell r="V90" t="str">
            <v>GASTOS DEL PERSONAL</v>
          </cell>
          <cell r="W90">
            <v>13527336</v>
          </cell>
        </row>
        <row r="91">
          <cell r="A91">
            <v>5205</v>
          </cell>
          <cell r="B91" t="str">
            <v>GASTOS DEL PERSONAL</v>
          </cell>
          <cell r="C91">
            <v>8669737</v>
          </cell>
          <cell r="E91">
            <v>12049088</v>
          </cell>
          <cell r="G91">
            <v>11015193</v>
          </cell>
          <cell r="I91">
            <v>13288140</v>
          </cell>
          <cell r="K91">
            <v>5205</v>
          </cell>
          <cell r="L91" t="str">
            <v>GASTOS DEL PERSONAL</v>
          </cell>
          <cell r="M91">
            <v>11966245</v>
          </cell>
          <cell r="O91">
            <v>14166757</v>
          </cell>
          <cell r="Q91">
            <v>11797964</v>
          </cell>
          <cell r="S91">
            <v>16334161</v>
          </cell>
          <cell r="U91">
            <v>5205</v>
          </cell>
          <cell r="V91" t="str">
            <v>GASTOS DEL PERSONAL</v>
          </cell>
          <cell r="W91">
            <v>13527336</v>
          </cell>
        </row>
        <row r="92">
          <cell r="A92">
            <v>5210</v>
          </cell>
          <cell r="B92" t="str">
            <v>HONORARIOS</v>
          </cell>
          <cell r="C92">
            <v>948904</v>
          </cell>
          <cell r="E92">
            <v>2293959</v>
          </cell>
          <cell r="G92">
            <v>1271980</v>
          </cell>
          <cell r="I92">
            <v>3815940</v>
          </cell>
          <cell r="K92">
            <v>5210</v>
          </cell>
          <cell r="L92" t="str">
            <v>HONORARIOS</v>
          </cell>
          <cell r="M92">
            <v>2543960</v>
          </cell>
          <cell r="O92">
            <v>2837148</v>
          </cell>
          <cell r="Q92">
            <v>716980</v>
          </cell>
          <cell r="S92">
            <v>2899253</v>
          </cell>
          <cell r="U92">
            <v>5210</v>
          </cell>
          <cell r="V92" t="str">
            <v>HONORARIOS</v>
          </cell>
          <cell r="W92">
            <v>2543960</v>
          </cell>
        </row>
        <row r="93">
          <cell r="A93">
            <v>5210</v>
          </cell>
          <cell r="B93" t="str">
            <v>HONORARIOS</v>
          </cell>
          <cell r="C93">
            <v>948904</v>
          </cell>
          <cell r="E93">
            <v>2293959</v>
          </cell>
          <cell r="G93">
            <v>1271980</v>
          </cell>
          <cell r="I93">
            <v>3815940</v>
          </cell>
          <cell r="K93">
            <v>5210</v>
          </cell>
          <cell r="L93" t="str">
            <v>HONORARIOS</v>
          </cell>
          <cell r="M93">
            <v>2543960</v>
          </cell>
          <cell r="O93">
            <v>2837148</v>
          </cell>
          <cell r="Q93">
            <v>716980</v>
          </cell>
          <cell r="S93">
            <v>2899253</v>
          </cell>
          <cell r="U93">
            <v>5210</v>
          </cell>
          <cell r="V93" t="str">
            <v>HONORARIOS</v>
          </cell>
          <cell r="W93">
            <v>2543960</v>
          </cell>
        </row>
        <row r="94">
          <cell r="A94">
            <v>5215</v>
          </cell>
          <cell r="B94" t="str">
            <v>IMPUESTOS</v>
          </cell>
          <cell r="C94">
            <v>14814</v>
          </cell>
          <cell r="E94">
            <v>16848.03</v>
          </cell>
          <cell r="G94">
            <v>3106372</v>
          </cell>
          <cell r="I94">
            <v>14148.1</v>
          </cell>
          <cell r="K94">
            <v>5215</v>
          </cell>
          <cell r="L94" t="str">
            <v>IMPUESTOS</v>
          </cell>
          <cell r="M94">
            <v>106820</v>
          </cell>
          <cell r="O94">
            <v>74454.080000000002</v>
          </cell>
          <cell r="Q94">
            <v>17012.560000000001</v>
          </cell>
          <cell r="S94">
            <v>4399000</v>
          </cell>
          <cell r="U94">
            <v>5215</v>
          </cell>
          <cell r="V94" t="str">
            <v>IMPUESTOS</v>
          </cell>
        </row>
        <row r="95">
          <cell r="A95">
            <v>5215</v>
          </cell>
          <cell r="B95" t="str">
            <v>IMPUESTOS</v>
          </cell>
          <cell r="C95">
            <v>14814</v>
          </cell>
          <cell r="E95">
            <v>16848.03</v>
          </cell>
          <cell r="G95">
            <v>3106372</v>
          </cell>
          <cell r="I95">
            <v>14148.1</v>
          </cell>
          <cell r="K95">
            <v>5215</v>
          </cell>
          <cell r="L95" t="str">
            <v>IMPUESTOS</v>
          </cell>
          <cell r="M95">
            <v>106820</v>
          </cell>
          <cell r="O95">
            <v>74454.080000000002</v>
          </cell>
          <cell r="Q95">
            <v>17012.560000000001</v>
          </cell>
          <cell r="S95">
            <v>4399000</v>
          </cell>
          <cell r="U95">
            <v>5215</v>
          </cell>
          <cell r="V95" t="str">
            <v>IMPUESTOS</v>
          </cell>
        </row>
        <row r="96">
          <cell r="A96">
            <v>5220</v>
          </cell>
          <cell r="B96" t="str">
            <v>ARRENDAMIENTOS</v>
          </cell>
          <cell r="E96">
            <v>999999</v>
          </cell>
          <cell r="G96">
            <v>625000</v>
          </cell>
          <cell r="I96">
            <v>1875000</v>
          </cell>
          <cell r="K96">
            <v>5220</v>
          </cell>
          <cell r="L96" t="str">
            <v>ARRENDAMIENTOS</v>
          </cell>
          <cell r="M96">
            <v>1890375</v>
          </cell>
          <cell r="O96">
            <v>1250000</v>
          </cell>
          <cell r="S96">
            <v>958333</v>
          </cell>
          <cell r="U96">
            <v>5220</v>
          </cell>
          <cell r="V96" t="str">
            <v>ARRENDAMIENTOS</v>
          </cell>
          <cell r="W96">
            <v>1250000</v>
          </cell>
        </row>
        <row r="97">
          <cell r="A97">
            <v>5220</v>
          </cell>
          <cell r="B97" t="str">
            <v>ARRENDAMIENTOS</v>
          </cell>
          <cell r="E97">
            <v>999999</v>
          </cell>
          <cell r="G97">
            <v>625000</v>
          </cell>
          <cell r="I97">
            <v>1875000</v>
          </cell>
          <cell r="K97">
            <v>5220</v>
          </cell>
          <cell r="L97" t="str">
            <v>ARRENDAMIENTOS</v>
          </cell>
          <cell r="M97">
            <v>1890375</v>
          </cell>
          <cell r="O97">
            <v>1250000</v>
          </cell>
          <cell r="S97">
            <v>958333</v>
          </cell>
          <cell r="U97">
            <v>5220</v>
          </cell>
          <cell r="V97" t="str">
            <v>ARRENDAMIENTOS</v>
          </cell>
          <cell r="W97">
            <v>1250000</v>
          </cell>
        </row>
        <row r="98">
          <cell r="A98">
            <v>5230</v>
          </cell>
          <cell r="B98" t="str">
            <v>SEGUROS</v>
          </cell>
          <cell r="C98">
            <v>1638691.4</v>
          </cell>
          <cell r="E98">
            <v>1720225.19</v>
          </cell>
          <cell r="G98">
            <v>2998765</v>
          </cell>
          <cell r="I98">
            <v>2036060.9</v>
          </cell>
          <cell r="K98">
            <v>5230</v>
          </cell>
          <cell r="L98" t="str">
            <v>SEGUROS</v>
          </cell>
          <cell r="M98">
            <v>1900255</v>
          </cell>
          <cell r="O98">
            <v>1941964</v>
          </cell>
          <cell r="Q98">
            <v>2320633</v>
          </cell>
          <cell r="S98">
            <v>3788171</v>
          </cell>
          <cell r="U98">
            <v>5230</v>
          </cell>
          <cell r="V98" t="str">
            <v>SEGUROS</v>
          </cell>
          <cell r="W98">
            <v>3787339.77</v>
          </cell>
        </row>
        <row r="99">
          <cell r="A99">
            <v>5230</v>
          </cell>
          <cell r="B99" t="str">
            <v>SEGUROS</v>
          </cell>
          <cell r="C99">
            <v>1638691.4</v>
          </cell>
          <cell r="E99">
            <v>1720225.19</v>
          </cell>
          <cell r="G99">
            <v>2998765</v>
          </cell>
          <cell r="I99">
            <v>2036060.9</v>
          </cell>
          <cell r="K99">
            <v>5230</v>
          </cell>
          <cell r="L99" t="str">
            <v>SEGUROS</v>
          </cell>
          <cell r="M99">
            <v>1900255</v>
          </cell>
          <cell r="O99">
            <v>1941964</v>
          </cell>
          <cell r="Q99">
            <v>2320633</v>
          </cell>
          <cell r="S99">
            <v>3788171</v>
          </cell>
          <cell r="U99">
            <v>5230</v>
          </cell>
          <cell r="V99" t="str">
            <v>SEGUROS</v>
          </cell>
          <cell r="W99">
            <v>3787339.77</v>
          </cell>
        </row>
        <row r="100">
          <cell r="A100">
            <v>5235</v>
          </cell>
          <cell r="B100" t="str">
            <v>SERVICIOS</v>
          </cell>
          <cell r="C100">
            <v>51722787</v>
          </cell>
          <cell r="E100">
            <v>90119241.569999993</v>
          </cell>
          <cell r="G100">
            <v>96132261.040000007</v>
          </cell>
          <cell r="I100">
            <v>2479063</v>
          </cell>
          <cell r="J100" t="str">
            <v>CR</v>
          </cell>
          <cell r="K100">
            <v>5235</v>
          </cell>
          <cell r="L100" t="str">
            <v>SERVICIOS</v>
          </cell>
          <cell r="M100">
            <v>64721571.270000003</v>
          </cell>
          <cell r="O100">
            <v>60218559.140000001</v>
          </cell>
          <cell r="Q100">
            <v>81670748.890000001</v>
          </cell>
          <cell r="S100">
            <v>65792746.82</v>
          </cell>
          <cell r="U100">
            <v>5235</v>
          </cell>
          <cell r="V100" t="str">
            <v>SERVICIOS</v>
          </cell>
          <cell r="W100">
            <v>56884202.109999999</v>
          </cell>
        </row>
        <row r="101">
          <cell r="A101">
            <v>5235</v>
          </cell>
          <cell r="B101" t="str">
            <v>SERVICIOS</v>
          </cell>
          <cell r="C101">
            <v>51722787</v>
          </cell>
          <cell r="E101">
            <v>90119241.569999993</v>
          </cell>
          <cell r="G101">
            <v>96132261.040000007</v>
          </cell>
          <cell r="I101">
            <v>2479063</v>
          </cell>
          <cell r="J101" t="str">
            <v>CR</v>
          </cell>
          <cell r="K101">
            <v>5235</v>
          </cell>
          <cell r="L101" t="str">
            <v>SERVICIOS</v>
          </cell>
          <cell r="M101">
            <v>64721571.270000003</v>
          </cell>
          <cell r="O101">
            <v>60218559.140000001</v>
          </cell>
          <cell r="Q101">
            <v>81670748.890000001</v>
          </cell>
          <cell r="S101">
            <v>65792746.82</v>
          </cell>
          <cell r="U101">
            <v>5235</v>
          </cell>
          <cell r="V101" t="str">
            <v>SERVICIOS</v>
          </cell>
          <cell r="W101">
            <v>56884202.109999999</v>
          </cell>
        </row>
        <row r="102">
          <cell r="A102">
            <v>5240</v>
          </cell>
          <cell r="B102" t="str">
            <v>GASTOS LEGALES</v>
          </cell>
          <cell r="K102">
            <v>5240</v>
          </cell>
          <cell r="L102" t="str">
            <v>GASTOS LEGALES</v>
          </cell>
          <cell r="M102">
            <v>373845</v>
          </cell>
          <cell r="O102">
            <v>26000</v>
          </cell>
          <cell r="Q102">
            <v>8000</v>
          </cell>
          <cell r="S102">
            <v>3900</v>
          </cell>
          <cell r="U102">
            <v>5240</v>
          </cell>
          <cell r="V102" t="str">
            <v>GASTOS LEGALES</v>
          </cell>
          <cell r="W102">
            <v>3970550</v>
          </cell>
        </row>
        <row r="103">
          <cell r="A103">
            <v>5240</v>
          </cell>
          <cell r="B103" t="str">
            <v>GASTOS LEGALES</v>
          </cell>
          <cell r="K103">
            <v>5240</v>
          </cell>
          <cell r="L103" t="str">
            <v>GASTOS LEGALES</v>
          </cell>
          <cell r="M103">
            <v>373845</v>
          </cell>
          <cell r="O103">
            <v>26000</v>
          </cell>
          <cell r="Q103">
            <v>8000</v>
          </cell>
          <cell r="S103">
            <v>3900</v>
          </cell>
          <cell r="U103">
            <v>5240</v>
          </cell>
          <cell r="V103" t="str">
            <v>GASTOS LEGALES</v>
          </cell>
          <cell r="W103">
            <v>3970550</v>
          </cell>
        </row>
        <row r="104">
          <cell r="A104">
            <v>5245</v>
          </cell>
          <cell r="B104" t="str">
            <v>MANTENIMIENTO Y REPARACION</v>
          </cell>
          <cell r="C104">
            <v>1862665.04</v>
          </cell>
          <cell r="E104">
            <v>3423820.66</v>
          </cell>
          <cell r="G104">
            <v>594388</v>
          </cell>
          <cell r="I104">
            <v>936950.1</v>
          </cell>
          <cell r="K104">
            <v>5245</v>
          </cell>
          <cell r="L104" t="str">
            <v>MANTENIMIENTO Y REPARACION</v>
          </cell>
          <cell r="M104">
            <v>408357.54</v>
          </cell>
          <cell r="O104">
            <v>8058438.4199999999</v>
          </cell>
          <cell r="Q104">
            <v>2661960.88</v>
          </cell>
          <cell r="S104">
            <v>786311</v>
          </cell>
          <cell r="U104">
            <v>5245</v>
          </cell>
          <cell r="V104" t="str">
            <v>MANTENIMIENTO Y REPARACIONES</v>
          </cell>
          <cell r="W104">
            <v>6250667.3499999996</v>
          </cell>
        </row>
        <row r="105">
          <cell r="A105">
            <v>5245</v>
          </cell>
          <cell r="B105" t="str">
            <v>MANTENIMIENTO Y REPARACION</v>
          </cell>
          <cell r="C105">
            <v>1862665.04</v>
          </cell>
          <cell r="E105">
            <v>3423820.66</v>
          </cell>
          <cell r="G105">
            <v>594388</v>
          </cell>
          <cell r="I105">
            <v>936950.1</v>
          </cell>
          <cell r="K105">
            <v>5245</v>
          </cell>
          <cell r="L105" t="str">
            <v>MANTENIMIENTO Y REPARACION</v>
          </cell>
          <cell r="M105">
            <v>408357.54</v>
          </cell>
          <cell r="O105">
            <v>8058438.4199999999</v>
          </cell>
          <cell r="Q105">
            <v>2661960.88</v>
          </cell>
          <cell r="S105">
            <v>786311</v>
          </cell>
          <cell r="U105">
            <v>5245</v>
          </cell>
          <cell r="V105" t="str">
            <v>MANTENIMIENTO Y REPARACIONES</v>
          </cell>
          <cell r="W105">
            <v>6250667.3499999996</v>
          </cell>
        </row>
        <row r="106">
          <cell r="A106">
            <v>5250</v>
          </cell>
          <cell r="B106" t="str">
            <v>ADECUACION E INSTALACION</v>
          </cell>
          <cell r="G106">
            <v>233200</v>
          </cell>
          <cell r="I106">
            <v>54000</v>
          </cell>
          <cell r="K106">
            <v>5250</v>
          </cell>
          <cell r="L106" t="str">
            <v>ADECUACION E INSTALACION</v>
          </cell>
          <cell r="M106">
            <v>129697</v>
          </cell>
          <cell r="O106">
            <v>20818</v>
          </cell>
          <cell r="Q106">
            <v>71043</v>
          </cell>
          <cell r="S106">
            <v>2000</v>
          </cell>
          <cell r="U106">
            <v>5250</v>
          </cell>
          <cell r="V106" t="str">
            <v>ADECUACION E INSTALACION</v>
          </cell>
          <cell r="W106">
            <v>9267</v>
          </cell>
        </row>
        <row r="107">
          <cell r="A107">
            <v>5250</v>
          </cell>
          <cell r="B107" t="str">
            <v>ADECUACION E INSTALACION</v>
          </cell>
          <cell r="G107">
            <v>233200</v>
          </cell>
          <cell r="I107">
            <v>54000</v>
          </cell>
          <cell r="K107">
            <v>5250</v>
          </cell>
          <cell r="L107" t="str">
            <v>ADECUACION E INSTALACION</v>
          </cell>
          <cell r="M107">
            <v>129697</v>
          </cell>
          <cell r="O107">
            <v>20818</v>
          </cell>
          <cell r="Q107">
            <v>71043</v>
          </cell>
          <cell r="S107">
            <v>2000</v>
          </cell>
          <cell r="U107">
            <v>5250</v>
          </cell>
          <cell r="V107" t="str">
            <v>ADECUACION E INSTALACION</v>
          </cell>
          <cell r="W107">
            <v>9267</v>
          </cell>
        </row>
        <row r="108">
          <cell r="A108">
            <v>5255</v>
          </cell>
          <cell r="B108" t="str">
            <v>GASTOS DE VIAJE</v>
          </cell>
          <cell r="C108">
            <v>107000</v>
          </cell>
          <cell r="E108">
            <v>411999</v>
          </cell>
          <cell r="G108">
            <v>725000</v>
          </cell>
          <cell r="I108">
            <v>78815</v>
          </cell>
          <cell r="K108">
            <v>5255</v>
          </cell>
          <cell r="L108" t="str">
            <v>GASTOS DE VIAJE</v>
          </cell>
          <cell r="M108">
            <v>1082796</v>
          </cell>
          <cell r="O108">
            <v>528496</v>
          </cell>
          <cell r="Q108">
            <v>310000</v>
          </cell>
          <cell r="S108">
            <v>1139736</v>
          </cell>
          <cell r="U108">
            <v>5255</v>
          </cell>
          <cell r="V108" t="str">
            <v>GASTOS DE VIAJE</v>
          </cell>
          <cell r="W108">
            <v>1384892</v>
          </cell>
        </row>
        <row r="109">
          <cell r="A109">
            <v>5255</v>
          </cell>
          <cell r="B109" t="str">
            <v>GASTOS DE VIAJE</v>
          </cell>
          <cell r="C109">
            <v>107000</v>
          </cell>
          <cell r="E109">
            <v>411999</v>
          </cell>
          <cell r="G109">
            <v>725000</v>
          </cell>
          <cell r="I109">
            <v>78815</v>
          </cell>
          <cell r="K109">
            <v>5255</v>
          </cell>
          <cell r="L109" t="str">
            <v>GASTOS DE VIAJE</v>
          </cell>
          <cell r="M109">
            <v>1082796</v>
          </cell>
          <cell r="O109">
            <v>528496</v>
          </cell>
          <cell r="Q109">
            <v>310000</v>
          </cell>
          <cell r="S109">
            <v>1139736</v>
          </cell>
          <cell r="U109">
            <v>5255</v>
          </cell>
          <cell r="V109" t="str">
            <v>GASTOS DE VIAJE</v>
          </cell>
          <cell r="W109">
            <v>1384892</v>
          </cell>
        </row>
        <row r="110">
          <cell r="A110">
            <v>5260</v>
          </cell>
          <cell r="B110" t="str">
            <v>DEPRECIACIONES</v>
          </cell>
          <cell r="C110">
            <v>3888866</v>
          </cell>
          <cell r="G110">
            <v>3902865</v>
          </cell>
          <cell r="I110">
            <v>16215901</v>
          </cell>
          <cell r="K110">
            <v>5260</v>
          </cell>
          <cell r="L110" t="str">
            <v>DEPRECIACIONES</v>
          </cell>
          <cell r="M110">
            <v>6056903</v>
          </cell>
          <cell r="O110">
            <v>6085371</v>
          </cell>
          <cell r="Q110">
            <v>6338266</v>
          </cell>
          <cell r="S110">
            <v>6458170</v>
          </cell>
          <cell r="U110">
            <v>5260</v>
          </cell>
          <cell r="V110" t="str">
            <v>DEPRECIACIONES</v>
          </cell>
          <cell r="W110">
            <v>6709337</v>
          </cell>
        </row>
        <row r="111">
          <cell r="A111">
            <v>5260</v>
          </cell>
          <cell r="B111" t="str">
            <v>DEPRECIACIONES</v>
          </cell>
          <cell r="C111">
            <v>3888866</v>
          </cell>
          <cell r="G111">
            <v>3902865</v>
          </cell>
          <cell r="I111">
            <v>16215901</v>
          </cell>
          <cell r="K111">
            <v>5260</v>
          </cell>
          <cell r="L111" t="str">
            <v>DEPRECIACIONES</v>
          </cell>
          <cell r="M111">
            <v>6056903</v>
          </cell>
          <cell r="O111">
            <v>6085371</v>
          </cell>
          <cell r="Q111">
            <v>6338266</v>
          </cell>
          <cell r="S111">
            <v>6458170</v>
          </cell>
          <cell r="U111">
            <v>5260</v>
          </cell>
          <cell r="V111" t="str">
            <v>DEPRECIACIONES</v>
          </cell>
          <cell r="W111">
            <v>6709337</v>
          </cell>
        </row>
        <row r="112">
          <cell r="A112">
            <v>5295</v>
          </cell>
          <cell r="B112" t="str">
            <v>DIVERSOS</v>
          </cell>
          <cell r="C112">
            <v>4077869.44</v>
          </cell>
          <cell r="E112">
            <v>2386736</v>
          </cell>
          <cell r="G112">
            <v>4075437</v>
          </cell>
          <cell r="I112">
            <v>3829573</v>
          </cell>
          <cell r="K112">
            <v>5295</v>
          </cell>
          <cell r="L112" t="str">
            <v>DIVERSOS</v>
          </cell>
          <cell r="M112">
            <v>4845243</v>
          </cell>
          <cell r="O112">
            <v>6022141</v>
          </cell>
          <cell r="Q112">
            <v>5438104</v>
          </cell>
          <cell r="S112">
            <v>4676120</v>
          </cell>
          <cell r="U112">
            <v>5295</v>
          </cell>
          <cell r="V112" t="str">
            <v>DIVERSOS</v>
          </cell>
          <cell r="W112">
            <v>9674309.8599999994</v>
          </cell>
        </row>
        <row r="113">
          <cell r="A113">
            <v>5295</v>
          </cell>
          <cell r="B113" t="str">
            <v>DIVERSOS</v>
          </cell>
          <cell r="C113">
            <v>4077869.44</v>
          </cell>
          <cell r="E113">
            <v>2386736</v>
          </cell>
          <cell r="G113">
            <v>4075437</v>
          </cell>
          <cell r="I113">
            <v>3829573</v>
          </cell>
          <cell r="K113">
            <v>5295</v>
          </cell>
          <cell r="L113" t="str">
            <v>DIVERSOS</v>
          </cell>
          <cell r="M113">
            <v>4845243</v>
          </cell>
          <cell r="O113">
            <v>6022141</v>
          </cell>
          <cell r="Q113">
            <v>5438104</v>
          </cell>
          <cell r="S113">
            <v>4676120</v>
          </cell>
          <cell r="U113">
            <v>5295</v>
          </cell>
          <cell r="V113" t="str">
            <v>DIVERSOS</v>
          </cell>
          <cell r="W113">
            <v>9674309.8599999994</v>
          </cell>
        </row>
        <row r="114">
          <cell r="A114">
            <v>5305</v>
          </cell>
          <cell r="B114" t="str">
            <v>FINANCIEROS</v>
          </cell>
          <cell r="C114">
            <v>39066806.719999999</v>
          </cell>
          <cell r="E114">
            <v>33894851.420000002</v>
          </cell>
          <cell r="G114">
            <v>51782968.439999998</v>
          </cell>
          <cell r="I114">
            <v>26020575.449999999</v>
          </cell>
          <cell r="K114">
            <v>5305</v>
          </cell>
          <cell r="L114" t="str">
            <v>FINANCIEROS</v>
          </cell>
          <cell r="M114">
            <v>44499676.719999999</v>
          </cell>
          <cell r="O114">
            <v>42965333.5</v>
          </cell>
          <cell r="Q114">
            <v>28243032.859999999</v>
          </cell>
          <cell r="S114">
            <v>26300543.219999999</v>
          </cell>
          <cell r="U114">
            <v>5305</v>
          </cell>
          <cell r="V114" t="str">
            <v>FINANCIEROS</v>
          </cell>
          <cell r="W114">
            <v>95145880.829999998</v>
          </cell>
        </row>
        <row r="115">
          <cell r="A115">
            <v>5305</v>
          </cell>
          <cell r="B115" t="str">
            <v>FINANCIEROS</v>
          </cell>
          <cell r="C115">
            <v>39066806.719999999</v>
          </cell>
          <cell r="E115">
            <v>33894851.420000002</v>
          </cell>
          <cell r="G115">
            <v>51782968.439999998</v>
          </cell>
          <cell r="I115">
            <v>26020575.449999999</v>
          </cell>
          <cell r="K115">
            <v>5305</v>
          </cell>
          <cell r="L115" t="str">
            <v>FINANCIEROS</v>
          </cell>
          <cell r="M115">
            <v>44499676.719999999</v>
          </cell>
          <cell r="O115">
            <v>42965333.5</v>
          </cell>
          <cell r="Q115">
            <v>28243032.859999999</v>
          </cell>
          <cell r="S115">
            <v>26300543.219999999</v>
          </cell>
          <cell r="U115">
            <v>5305</v>
          </cell>
          <cell r="V115" t="str">
            <v>FINANCIEROS</v>
          </cell>
          <cell r="W115">
            <v>95145880.829999998</v>
          </cell>
        </row>
        <row r="116">
          <cell r="A116">
            <v>5315</v>
          </cell>
          <cell r="B116" t="str">
            <v>GASTOS EXTRAORDINARIOS</v>
          </cell>
          <cell r="C116">
            <v>464406</v>
          </cell>
          <cell r="E116">
            <v>1359839.35</v>
          </cell>
          <cell r="G116">
            <v>648919.99</v>
          </cell>
          <cell r="I116">
            <v>32176.560000000001</v>
          </cell>
          <cell r="K116">
            <v>5315</v>
          </cell>
          <cell r="L116" t="str">
            <v>GASTOS EXTRAORDINARIOS</v>
          </cell>
          <cell r="M116">
            <v>11219604.65</v>
          </cell>
          <cell r="O116">
            <v>33188086.5</v>
          </cell>
          <cell r="Q116">
            <v>203407.68</v>
          </cell>
          <cell r="S116">
            <v>16381.73</v>
          </cell>
          <cell r="U116">
            <v>5315</v>
          </cell>
          <cell r="V116" t="str">
            <v>GASTOS EXTRAORDINARIOS</v>
          </cell>
          <cell r="W116">
            <v>11007222</v>
          </cell>
        </row>
        <row r="117">
          <cell r="A117">
            <v>5315</v>
          </cell>
          <cell r="B117" t="str">
            <v>GASTOS EXTRAORDINARIOS</v>
          </cell>
          <cell r="C117">
            <v>464406</v>
          </cell>
          <cell r="E117">
            <v>1359839.35</v>
          </cell>
          <cell r="G117">
            <v>648919.99</v>
          </cell>
          <cell r="I117">
            <v>32176.560000000001</v>
          </cell>
          <cell r="K117">
            <v>5315</v>
          </cell>
          <cell r="L117" t="str">
            <v>GASTOS EXTRAORDINARIOS</v>
          </cell>
          <cell r="M117">
            <v>11219604.65</v>
          </cell>
          <cell r="O117">
            <v>33188086.5</v>
          </cell>
          <cell r="Q117">
            <v>203407.68</v>
          </cell>
          <cell r="S117">
            <v>16381.73</v>
          </cell>
          <cell r="U117">
            <v>5315</v>
          </cell>
          <cell r="V117" t="str">
            <v>GASTOS EXTRAORDINARIOS</v>
          </cell>
          <cell r="W117">
            <v>11007222</v>
          </cell>
        </row>
        <row r="118">
          <cell r="A118">
            <v>5395</v>
          </cell>
          <cell r="B118" t="str">
            <v>GASTOS DIVERSOS</v>
          </cell>
          <cell r="C118">
            <v>3362779.84</v>
          </cell>
          <cell r="E118">
            <v>2318585.35</v>
          </cell>
          <cell r="G118">
            <v>5831172.6699999999</v>
          </cell>
          <cell r="I118">
            <v>2532025.08</v>
          </cell>
          <cell r="K118">
            <v>5395</v>
          </cell>
          <cell r="L118" t="str">
            <v>GASTOS DIVERSOS</v>
          </cell>
          <cell r="M118">
            <v>7183.18</v>
          </cell>
          <cell r="O118">
            <v>1891993.67</v>
          </cell>
          <cell r="Q118">
            <v>1850837.05</v>
          </cell>
          <cell r="S118">
            <v>2855597.33</v>
          </cell>
          <cell r="U118">
            <v>5395</v>
          </cell>
          <cell r="V118" t="str">
            <v>GASTOS DIVERSOS</v>
          </cell>
          <cell r="W118">
            <v>2527827.15</v>
          </cell>
        </row>
        <row r="119">
          <cell r="A119">
            <v>5395</v>
          </cell>
          <cell r="B119" t="str">
            <v>GASTOS DIVERSOS</v>
          </cell>
          <cell r="C119">
            <v>3362779.84</v>
          </cell>
          <cell r="E119">
            <v>2318585.35</v>
          </cell>
          <cell r="G119">
            <v>5831172.6699999999</v>
          </cell>
          <cell r="I119">
            <v>2532025.08</v>
          </cell>
          <cell r="K119">
            <v>5395</v>
          </cell>
          <cell r="L119" t="str">
            <v>GASTOS DIVERSOS</v>
          </cell>
          <cell r="M119">
            <v>7183.18</v>
          </cell>
          <cell r="O119">
            <v>1891993.67</v>
          </cell>
          <cell r="Q119">
            <v>1850837.05</v>
          </cell>
          <cell r="S119">
            <v>2855597.33</v>
          </cell>
          <cell r="U119">
            <v>5395</v>
          </cell>
          <cell r="V119" t="str">
            <v>GASTOS DIVERSOS</v>
          </cell>
          <cell r="W119">
            <v>2527827.15</v>
          </cell>
        </row>
        <row r="120">
          <cell r="A120">
            <v>5405</v>
          </cell>
          <cell r="B120" t="str">
            <v>IMPUESTO DE RENTA Y COMPLE</v>
          </cell>
          <cell r="C120">
            <v>3859727</v>
          </cell>
          <cell r="E120">
            <v>35393968</v>
          </cell>
          <cell r="K120">
            <v>5405</v>
          </cell>
          <cell r="L120" t="str">
            <v>IMPUESTO DE RENTA Y COMPLE</v>
          </cell>
          <cell r="U120">
            <v>5405</v>
          </cell>
          <cell r="V120" t="str">
            <v>IMPUESTO DE RENTA Y COMPLEMENT</v>
          </cell>
        </row>
        <row r="121">
          <cell r="A121">
            <v>5405</v>
          </cell>
          <cell r="B121" t="str">
            <v>IMPUESTO DE RENTA Y COMPLE</v>
          </cell>
          <cell r="C121">
            <v>3859727</v>
          </cell>
          <cell r="E121">
            <v>35393968</v>
          </cell>
          <cell r="K121">
            <v>5405</v>
          </cell>
          <cell r="L121" t="str">
            <v>IMPUESTO DE RENTA Y COMPLE</v>
          </cell>
          <cell r="U121">
            <v>5405</v>
          </cell>
          <cell r="V121" t="str">
            <v>IMPUESTO DE RENTA Y COMPLEMENT</v>
          </cell>
        </row>
        <row r="122">
          <cell r="A122">
            <v>6120</v>
          </cell>
          <cell r="B122" t="str">
            <v>INDUSTRIAS MANUFACTURERAS</v>
          </cell>
          <cell r="C122">
            <v>548695551.84000003</v>
          </cell>
          <cell r="E122">
            <v>962927231.54999995</v>
          </cell>
          <cell r="G122">
            <v>754788635.54999995</v>
          </cell>
          <cell r="I122">
            <v>1020216286.61</v>
          </cell>
          <cell r="K122">
            <v>6120</v>
          </cell>
          <cell r="L122" t="str">
            <v>INDUSTRIAS MANUFACTURERAS</v>
          </cell>
          <cell r="M122">
            <v>1755893027.9200001</v>
          </cell>
          <cell r="O122">
            <v>1407904063.98</v>
          </cell>
          <cell r="Q122">
            <v>1507892985.6600001</v>
          </cell>
          <cell r="S122">
            <v>1417978306.8</v>
          </cell>
          <cell r="U122">
            <v>6120</v>
          </cell>
          <cell r="V122" t="str">
            <v>INDUSTRIAS MANUFACTURERAS</v>
          </cell>
          <cell r="W122">
            <v>1078612418.3199999</v>
          </cell>
        </row>
        <row r="123">
          <cell r="A123">
            <v>6120</v>
          </cell>
          <cell r="B123" t="str">
            <v>INDUSTRIAS MANUFACTURERAS</v>
          </cell>
          <cell r="C123">
            <v>548695551.84000003</v>
          </cell>
          <cell r="E123">
            <v>962927231.54999995</v>
          </cell>
          <cell r="G123">
            <v>754788635.54999995</v>
          </cell>
          <cell r="I123">
            <v>1020216286.61</v>
          </cell>
          <cell r="K123">
            <v>6120</v>
          </cell>
          <cell r="L123" t="str">
            <v>INDUSTRIAS MANUFACTURERAS</v>
          </cell>
          <cell r="M123">
            <v>1755893027.9200001</v>
          </cell>
          <cell r="O123">
            <v>1407904063.98</v>
          </cell>
          <cell r="Q123">
            <v>1507892985.6600001</v>
          </cell>
          <cell r="S123">
            <v>1417978306.8</v>
          </cell>
          <cell r="U123">
            <v>6120</v>
          </cell>
          <cell r="V123" t="str">
            <v>INDUSTRIAS MANUFACTURERAS</v>
          </cell>
          <cell r="W123">
            <v>1078612418.3199999</v>
          </cell>
        </row>
        <row r="124">
          <cell r="A124">
            <v>7105</v>
          </cell>
          <cell r="B124" t="str">
            <v>MATERIA PRIMA</v>
          </cell>
          <cell r="C124">
            <v>350549534.38999999</v>
          </cell>
          <cell r="E124">
            <v>745341183.88999999</v>
          </cell>
          <cell r="G124">
            <v>673707422.46000004</v>
          </cell>
          <cell r="I124">
            <v>619268275.15999997</v>
          </cell>
          <cell r="K124">
            <v>7105</v>
          </cell>
          <cell r="L124" t="str">
            <v>MATERIA PRIMA</v>
          </cell>
          <cell r="M124">
            <v>767478944.69000006</v>
          </cell>
          <cell r="O124">
            <v>978782690.63</v>
          </cell>
          <cell r="Q124">
            <v>930970712.46000004</v>
          </cell>
          <cell r="S124">
            <v>854780659.67999995</v>
          </cell>
          <cell r="U124">
            <v>7105</v>
          </cell>
          <cell r="V124" t="str">
            <v>MATERIA PRIMA</v>
          </cell>
          <cell r="W124">
            <v>888135119.02999997</v>
          </cell>
        </row>
        <row r="125">
          <cell r="A125">
            <v>7105</v>
          </cell>
          <cell r="B125" t="str">
            <v>MATERIA PRIMA</v>
          </cell>
          <cell r="C125">
            <v>350549534.38999999</v>
          </cell>
          <cell r="E125">
            <v>745341183.88999999</v>
          </cell>
          <cell r="G125">
            <v>673707422.46000004</v>
          </cell>
          <cell r="I125">
            <v>619268275.15999997</v>
          </cell>
          <cell r="K125">
            <v>7105</v>
          </cell>
          <cell r="L125" t="str">
            <v>MATERIA PRIMA</v>
          </cell>
          <cell r="M125">
            <v>767478944.69000006</v>
          </cell>
          <cell r="O125">
            <v>978782690.63</v>
          </cell>
          <cell r="Q125">
            <v>930970712.46000004</v>
          </cell>
          <cell r="S125">
            <v>854780659.67999995</v>
          </cell>
          <cell r="U125">
            <v>7105</v>
          </cell>
          <cell r="V125" t="str">
            <v>MATERIA PRIMA</v>
          </cell>
          <cell r="W125">
            <v>888135119.02999997</v>
          </cell>
        </row>
        <row r="126">
          <cell r="A126">
            <v>7205</v>
          </cell>
          <cell r="B126" t="str">
            <v>GASTOS DEL PERSONAL</v>
          </cell>
          <cell r="C126">
            <v>3040546</v>
          </cell>
          <cell r="E126">
            <v>3087389</v>
          </cell>
          <cell r="G126">
            <v>3936456</v>
          </cell>
          <cell r="I126">
            <v>2992296</v>
          </cell>
          <cell r="K126">
            <v>7205</v>
          </cell>
          <cell r="L126" t="str">
            <v>GASTOS DEL PERSONAL</v>
          </cell>
          <cell r="M126">
            <v>3220601</v>
          </cell>
          <cell r="O126">
            <v>3121807</v>
          </cell>
          <cell r="Q126">
            <v>2326013</v>
          </cell>
          <cell r="S126">
            <v>227494</v>
          </cell>
          <cell r="U126">
            <v>7205</v>
          </cell>
          <cell r="V126" t="str">
            <v>GASTOS DEL PERSONAL</v>
          </cell>
          <cell r="W126">
            <v>260602</v>
          </cell>
        </row>
        <row r="127">
          <cell r="A127">
            <v>7205</v>
          </cell>
          <cell r="B127" t="str">
            <v>GASTOS DEL PERSONAL</v>
          </cell>
          <cell r="C127">
            <v>3040546</v>
          </cell>
          <cell r="E127">
            <v>3087389</v>
          </cell>
          <cell r="G127">
            <v>3936456</v>
          </cell>
          <cell r="I127">
            <v>2992296</v>
          </cell>
          <cell r="K127">
            <v>7205</v>
          </cell>
          <cell r="L127" t="str">
            <v>GASTOS DEL PERSONAL</v>
          </cell>
          <cell r="M127">
            <v>3220601</v>
          </cell>
          <cell r="O127">
            <v>3121807</v>
          </cell>
          <cell r="Q127">
            <v>2326013</v>
          </cell>
          <cell r="S127">
            <v>227494</v>
          </cell>
          <cell r="U127">
            <v>7205</v>
          </cell>
          <cell r="V127" t="str">
            <v>GASTOS DEL PERSONAL</v>
          </cell>
          <cell r="W127">
            <v>260602</v>
          </cell>
        </row>
        <row r="128">
          <cell r="A128">
            <v>7305</v>
          </cell>
          <cell r="B128" t="str">
            <v>MANO DE OBRA INDIRECTA</v>
          </cell>
          <cell r="C128">
            <v>36468273.82</v>
          </cell>
          <cell r="E128">
            <v>38637130.630000003</v>
          </cell>
          <cell r="G128">
            <v>54457145.439999998</v>
          </cell>
          <cell r="I128">
            <v>36816603.759999998</v>
          </cell>
          <cell r="K128">
            <v>7305</v>
          </cell>
          <cell r="L128" t="str">
            <v>MANO DE OBRA INDIRECTA</v>
          </cell>
          <cell r="M128">
            <v>43583568.759999998</v>
          </cell>
          <cell r="O128">
            <v>39272307.259999998</v>
          </cell>
          <cell r="Q128">
            <v>40862096.490000002</v>
          </cell>
          <cell r="S128">
            <v>39197440.130000003</v>
          </cell>
          <cell r="U128">
            <v>7305</v>
          </cell>
          <cell r="V128" t="str">
            <v>MANO DE OBRA INDIRECTA</v>
          </cell>
          <cell r="W128">
            <v>45400262.420000002</v>
          </cell>
        </row>
        <row r="129">
          <cell r="A129">
            <v>7305</v>
          </cell>
          <cell r="B129" t="str">
            <v>MANO DE OBRA INDIRECTA</v>
          </cell>
          <cell r="C129">
            <v>36468273.82</v>
          </cell>
          <cell r="E129">
            <v>38637130.630000003</v>
          </cell>
          <cell r="G129">
            <v>54457145.439999998</v>
          </cell>
          <cell r="I129">
            <v>36816603.759999998</v>
          </cell>
          <cell r="K129">
            <v>7305</v>
          </cell>
          <cell r="L129" t="str">
            <v>MANO DE OBRA INDIRECTA</v>
          </cell>
          <cell r="M129">
            <v>43583568.759999998</v>
          </cell>
          <cell r="O129">
            <v>39272307.259999998</v>
          </cell>
          <cell r="Q129">
            <v>40862096.490000002</v>
          </cell>
          <cell r="S129">
            <v>39197440.130000003</v>
          </cell>
          <cell r="U129">
            <v>7305</v>
          </cell>
          <cell r="V129" t="str">
            <v>MANO DE OBRA INDIRECTA</v>
          </cell>
          <cell r="W129">
            <v>45400262.420000002</v>
          </cell>
        </row>
        <row r="130">
          <cell r="A130">
            <v>7310</v>
          </cell>
          <cell r="B130" t="str">
            <v>HONORARIOS</v>
          </cell>
          <cell r="K130">
            <v>7310</v>
          </cell>
          <cell r="L130" t="str">
            <v>HONORARIOS</v>
          </cell>
          <cell r="U130">
            <v>7310</v>
          </cell>
          <cell r="V130" t="str">
            <v>HONORARIOS</v>
          </cell>
        </row>
        <row r="131">
          <cell r="A131">
            <v>7310</v>
          </cell>
          <cell r="B131" t="str">
            <v>HONORARIOS</v>
          </cell>
          <cell r="K131">
            <v>7310</v>
          </cell>
          <cell r="L131" t="str">
            <v>HONORARIOS</v>
          </cell>
          <cell r="U131">
            <v>7310</v>
          </cell>
          <cell r="V131" t="str">
            <v>HONORARIOS</v>
          </cell>
        </row>
        <row r="132">
          <cell r="A132">
            <v>7320</v>
          </cell>
          <cell r="B132" t="str">
            <v>ARRENDAMIENTOS</v>
          </cell>
          <cell r="I132">
            <v>1307636</v>
          </cell>
          <cell r="K132">
            <v>7320</v>
          </cell>
          <cell r="L132" t="str">
            <v>ARRENDAMIENTOS</v>
          </cell>
          <cell r="O132">
            <v>111492</v>
          </cell>
          <cell r="U132">
            <v>7320</v>
          </cell>
          <cell r="V132" t="str">
            <v>ARRENDAMIENTOS</v>
          </cell>
        </row>
        <row r="133">
          <cell r="A133">
            <v>7320</v>
          </cell>
          <cell r="B133" t="str">
            <v>ARRENDAMIENTOS</v>
          </cell>
          <cell r="I133">
            <v>1307636</v>
          </cell>
          <cell r="K133">
            <v>7320</v>
          </cell>
          <cell r="L133" t="str">
            <v>ARRENDAMIENTOS</v>
          </cell>
          <cell r="O133">
            <v>111492</v>
          </cell>
          <cell r="U133">
            <v>7320</v>
          </cell>
          <cell r="V133" t="str">
            <v>ARRENDAMIENTOS</v>
          </cell>
        </row>
        <row r="134">
          <cell r="A134">
            <v>7335</v>
          </cell>
          <cell r="B134" t="str">
            <v>SERVICIOS</v>
          </cell>
          <cell r="C134">
            <v>9692385</v>
          </cell>
          <cell r="E134">
            <v>16921912</v>
          </cell>
          <cell r="G134">
            <v>24697883</v>
          </cell>
          <cell r="I134">
            <v>112344936</v>
          </cell>
          <cell r="K134">
            <v>7335</v>
          </cell>
          <cell r="L134" t="str">
            <v>SERVICIOS</v>
          </cell>
          <cell r="M134">
            <v>64749584.420000002</v>
          </cell>
          <cell r="O134">
            <v>85482709</v>
          </cell>
          <cell r="Q134">
            <v>105010776.2</v>
          </cell>
          <cell r="S134">
            <v>127125534</v>
          </cell>
          <cell r="U134">
            <v>7335</v>
          </cell>
          <cell r="V134" t="str">
            <v>SERVICIOS</v>
          </cell>
          <cell r="W134">
            <v>140790882</v>
          </cell>
        </row>
        <row r="135">
          <cell r="A135">
            <v>7335</v>
          </cell>
          <cell r="B135" t="str">
            <v>SERVICIOS</v>
          </cell>
          <cell r="C135">
            <v>9692385</v>
          </cell>
          <cell r="E135">
            <v>16921912</v>
          </cell>
          <cell r="G135">
            <v>24697883</v>
          </cell>
          <cell r="I135">
            <v>112344936</v>
          </cell>
          <cell r="K135">
            <v>7335</v>
          </cell>
          <cell r="L135" t="str">
            <v>SERVICIOS</v>
          </cell>
          <cell r="M135">
            <v>64749584.420000002</v>
          </cell>
          <cell r="O135">
            <v>85482709</v>
          </cell>
          <cell r="Q135">
            <v>105010776.2</v>
          </cell>
          <cell r="S135">
            <v>127125534</v>
          </cell>
          <cell r="U135">
            <v>7335</v>
          </cell>
          <cell r="V135" t="str">
            <v>SERVICIOS</v>
          </cell>
          <cell r="W135">
            <v>140790882</v>
          </cell>
        </row>
        <row r="136">
          <cell r="A136">
            <v>7345</v>
          </cell>
          <cell r="B136" t="str">
            <v>MANTENIMIENTO Y REPARACION</v>
          </cell>
          <cell r="C136">
            <v>11994518.35</v>
          </cell>
          <cell r="E136">
            <v>8344317.7800000003</v>
          </cell>
          <cell r="G136">
            <v>13489564.619999999</v>
          </cell>
          <cell r="I136">
            <v>36212250.369999997</v>
          </cell>
          <cell r="K136">
            <v>7345</v>
          </cell>
          <cell r="L136" t="str">
            <v>MANTENIMIENTO Y REPARACION</v>
          </cell>
          <cell r="M136">
            <v>28060902.329999998</v>
          </cell>
          <cell r="O136">
            <v>14668858.57</v>
          </cell>
          <cell r="Q136">
            <v>43627977.909999996</v>
          </cell>
          <cell r="S136">
            <v>33346025.239999998</v>
          </cell>
          <cell r="U136">
            <v>7345</v>
          </cell>
          <cell r="V136" t="str">
            <v>MANTENIMIENTO Y REPARACIONES</v>
          </cell>
          <cell r="W136">
            <v>35937880.350000001</v>
          </cell>
        </row>
        <row r="137">
          <cell r="A137">
            <v>7345</v>
          </cell>
          <cell r="B137" t="str">
            <v>MANTENIMIENTO Y REPARACION</v>
          </cell>
          <cell r="C137">
            <v>11994518.35</v>
          </cell>
          <cell r="E137">
            <v>8344317.7800000003</v>
          </cell>
          <cell r="G137">
            <v>13489564.619999999</v>
          </cell>
          <cell r="I137">
            <v>36212250.369999997</v>
          </cell>
          <cell r="K137">
            <v>7345</v>
          </cell>
          <cell r="L137" t="str">
            <v>MANTENIMIENTO Y REPARACION</v>
          </cell>
          <cell r="M137">
            <v>28060902.329999998</v>
          </cell>
          <cell r="O137">
            <v>14668858.57</v>
          </cell>
          <cell r="Q137">
            <v>43627977.909999996</v>
          </cell>
          <cell r="S137">
            <v>33346025.239999998</v>
          </cell>
          <cell r="U137">
            <v>7345</v>
          </cell>
          <cell r="V137" t="str">
            <v>MANTENIMIENTO Y REPARACIONES</v>
          </cell>
          <cell r="W137">
            <v>35937880.350000001</v>
          </cell>
        </row>
        <row r="138">
          <cell r="A138">
            <v>7350</v>
          </cell>
          <cell r="B138" t="str">
            <v>ADECUACION E INSTALACION</v>
          </cell>
          <cell r="I138">
            <v>21465</v>
          </cell>
          <cell r="K138">
            <v>7350</v>
          </cell>
          <cell r="L138" t="str">
            <v>ADECUACION E INSTALACION</v>
          </cell>
          <cell r="M138">
            <v>58669</v>
          </cell>
          <cell r="O138">
            <v>75500</v>
          </cell>
          <cell r="Q138">
            <v>72000</v>
          </cell>
          <cell r="S138">
            <v>118500</v>
          </cell>
          <cell r="U138">
            <v>7350</v>
          </cell>
          <cell r="V138" t="str">
            <v>ADECUACION E INSTALACION</v>
          </cell>
          <cell r="W138">
            <v>20707</v>
          </cell>
        </row>
        <row r="139">
          <cell r="A139">
            <v>7350</v>
          </cell>
          <cell r="B139" t="str">
            <v>ADECUACION E INSTALACION</v>
          </cell>
          <cell r="I139">
            <v>21465</v>
          </cell>
          <cell r="K139">
            <v>7350</v>
          </cell>
          <cell r="L139" t="str">
            <v>ADECUACION E INSTALACION</v>
          </cell>
          <cell r="M139">
            <v>58669</v>
          </cell>
          <cell r="O139">
            <v>75500</v>
          </cell>
          <cell r="Q139">
            <v>72000</v>
          </cell>
          <cell r="S139">
            <v>118500</v>
          </cell>
          <cell r="U139">
            <v>7350</v>
          </cell>
          <cell r="V139" t="str">
            <v>ADECUACION E INSTALACION</v>
          </cell>
          <cell r="W139">
            <v>20707</v>
          </cell>
        </row>
        <row r="140">
          <cell r="A140">
            <v>7360</v>
          </cell>
          <cell r="B140" t="str">
            <v>DEPRECIACIONES</v>
          </cell>
          <cell r="C140">
            <v>52869859</v>
          </cell>
          <cell r="G140">
            <v>53060196</v>
          </cell>
          <cell r="I140">
            <v>104529917</v>
          </cell>
          <cell r="K140">
            <v>7360</v>
          </cell>
          <cell r="L140" t="str">
            <v>DEPRECIACIONES</v>
          </cell>
          <cell r="M140">
            <v>53026874</v>
          </cell>
          <cell r="O140">
            <v>53121701</v>
          </cell>
          <cell r="Q140">
            <v>53349420</v>
          </cell>
          <cell r="S140">
            <v>53457127</v>
          </cell>
          <cell r="U140">
            <v>7360</v>
          </cell>
          <cell r="V140" t="str">
            <v>DEPRECIACIONES</v>
          </cell>
          <cell r="W140">
            <v>49332179</v>
          </cell>
        </row>
        <row r="141">
          <cell r="A141">
            <v>7360</v>
          </cell>
          <cell r="B141" t="str">
            <v>DEPRECIACIONES</v>
          </cell>
          <cell r="C141">
            <v>52869859</v>
          </cell>
          <cell r="G141">
            <v>53060196</v>
          </cell>
          <cell r="I141">
            <v>104529917</v>
          </cell>
          <cell r="K141">
            <v>7360</v>
          </cell>
          <cell r="L141" t="str">
            <v>DEPRECIACIONES</v>
          </cell>
          <cell r="M141">
            <v>53026874</v>
          </cell>
          <cell r="O141">
            <v>53121701</v>
          </cell>
          <cell r="Q141">
            <v>53349420</v>
          </cell>
          <cell r="S141">
            <v>53457127</v>
          </cell>
          <cell r="U141">
            <v>7360</v>
          </cell>
          <cell r="V141" t="str">
            <v>DEPRECIACIONES</v>
          </cell>
          <cell r="W141">
            <v>49332179</v>
          </cell>
        </row>
        <row r="142">
          <cell r="A142">
            <v>7395</v>
          </cell>
          <cell r="B142" t="str">
            <v>DIVERSOS</v>
          </cell>
          <cell r="C142">
            <v>2160316.84</v>
          </cell>
          <cell r="E142">
            <v>5823880.4900000002</v>
          </cell>
          <cell r="G142">
            <v>5325241.91</v>
          </cell>
          <cell r="I142">
            <v>8757702.2200000007</v>
          </cell>
          <cell r="K142">
            <v>7395</v>
          </cell>
          <cell r="L142" t="str">
            <v>DIVERSOS</v>
          </cell>
          <cell r="M142">
            <v>4311897.74</v>
          </cell>
          <cell r="O142">
            <v>4331479.74</v>
          </cell>
          <cell r="Q142">
            <v>3906369.44</v>
          </cell>
          <cell r="S142">
            <v>4575586.57</v>
          </cell>
          <cell r="U142">
            <v>7395</v>
          </cell>
          <cell r="V142" t="str">
            <v>DIVERSOS</v>
          </cell>
          <cell r="W142">
            <v>3742183.8</v>
          </cell>
        </row>
        <row r="143">
          <cell r="A143">
            <v>7395</v>
          </cell>
          <cell r="B143" t="str">
            <v>DIVERSOS</v>
          </cell>
          <cell r="C143">
            <v>2160316.84</v>
          </cell>
          <cell r="E143">
            <v>5823880.4900000002</v>
          </cell>
          <cell r="G143">
            <v>5325241.91</v>
          </cell>
          <cell r="I143">
            <v>8757702.2200000007</v>
          </cell>
          <cell r="K143">
            <v>7395</v>
          </cell>
          <cell r="L143" t="str">
            <v>DIVERSOS</v>
          </cell>
          <cell r="M143">
            <v>4311897.74</v>
          </cell>
          <cell r="O143">
            <v>4331479.74</v>
          </cell>
          <cell r="Q143">
            <v>3906369.44</v>
          </cell>
          <cell r="S143">
            <v>4575586.57</v>
          </cell>
          <cell r="U143">
            <v>7395</v>
          </cell>
          <cell r="V143" t="str">
            <v>DIVERSOS</v>
          </cell>
          <cell r="W143">
            <v>3742183.8</v>
          </cell>
        </row>
        <row r="144">
          <cell r="A144">
            <v>7505</v>
          </cell>
          <cell r="B144" t="str">
            <v>TRASLADO COSTO PRODUCCION</v>
          </cell>
          <cell r="C144">
            <v>466775433.39999998</v>
          </cell>
          <cell r="D144" t="str">
            <v>CR</v>
          </cell>
          <cell r="E144">
            <v>818155813.78999996</v>
          </cell>
          <cell r="F144" t="str">
            <v>CR</v>
          </cell>
          <cell r="G144">
            <v>828673909.42999995</v>
          </cell>
          <cell r="H144" t="str">
            <v>CR</v>
          </cell>
          <cell r="I144">
            <v>922251081.50999999</v>
          </cell>
          <cell r="J144" t="str">
            <v>CR</v>
          </cell>
          <cell r="K144">
            <v>7505</v>
          </cell>
          <cell r="L144" t="str">
            <v>TRASLADO COSTO PRODUCCION</v>
          </cell>
          <cell r="M144">
            <v>964491041.94000006</v>
          </cell>
          <cell r="N144" t="str">
            <v>CR</v>
          </cell>
          <cell r="O144">
            <v>1178968545.2</v>
          </cell>
          <cell r="P144" t="str">
            <v>CR</v>
          </cell>
          <cell r="Q144">
            <v>128714944.48999999</v>
          </cell>
          <cell r="R144" t="str">
            <v>CR</v>
          </cell>
          <cell r="S144">
            <v>1112828366.6199999</v>
          </cell>
          <cell r="T144" t="str">
            <v>CR</v>
          </cell>
          <cell r="U144">
            <v>7505</v>
          </cell>
          <cell r="V144" t="str">
            <v>TRASLADO COSTO PRODUCCION A IN</v>
          </cell>
          <cell r="W144">
            <v>1163619815.5999999</v>
          </cell>
          <cell r="X144" t="str">
            <v>CR</v>
          </cell>
        </row>
        <row r="145">
          <cell r="A145">
            <v>412050</v>
          </cell>
          <cell r="B145" t="str">
            <v>ELABORACION DE PRODUCTOS</v>
          </cell>
          <cell r="C145">
            <v>700381329</v>
          </cell>
          <cell r="D145" t="str">
            <v>CR</v>
          </cell>
          <cell r="E145">
            <v>1209993590</v>
          </cell>
          <cell r="F145" t="str">
            <v>CR</v>
          </cell>
          <cell r="G145">
            <v>898516284</v>
          </cell>
          <cell r="H145" t="str">
            <v>CR</v>
          </cell>
          <cell r="I145">
            <v>992414778</v>
          </cell>
          <cell r="J145" t="str">
            <v>CR</v>
          </cell>
          <cell r="K145">
            <v>7510</v>
          </cell>
          <cell r="L145" t="str">
            <v>INVENTARIO FINAL EN PROCES</v>
          </cell>
          <cell r="Q145">
            <v>1051410421.01</v>
          </cell>
          <cell r="R145" t="str">
            <v>CR</v>
          </cell>
          <cell r="U145">
            <v>412050</v>
          </cell>
          <cell r="V145" t="str">
            <v>ELABORACION DE PRODUCTOS EN P</v>
          </cell>
          <cell r="W145">
            <v>1479843047</v>
          </cell>
          <cell r="X145" t="str">
            <v>CR</v>
          </cell>
        </row>
        <row r="146">
          <cell r="A146">
            <v>412050</v>
          </cell>
          <cell r="B146" t="str">
            <v>ELABORACION DE PRODUCTOS</v>
          </cell>
          <cell r="C146">
            <v>700381329</v>
          </cell>
          <cell r="D146" t="str">
            <v>CR</v>
          </cell>
          <cell r="E146">
            <v>1209993590</v>
          </cell>
          <cell r="F146" t="str">
            <v>CR</v>
          </cell>
          <cell r="G146">
            <v>898516284</v>
          </cell>
          <cell r="H146" t="str">
            <v>CR</v>
          </cell>
          <cell r="I146">
            <v>992414778</v>
          </cell>
          <cell r="J146" t="str">
            <v>CR</v>
          </cell>
          <cell r="K146">
            <v>412050</v>
          </cell>
          <cell r="L146" t="str">
            <v>ELABORACION DE PRODUCTOS</v>
          </cell>
          <cell r="M146">
            <v>1943362931</v>
          </cell>
          <cell r="N146" t="str">
            <v>CR</v>
          </cell>
          <cell r="O146">
            <v>1585177500</v>
          </cell>
          <cell r="P146" t="str">
            <v>CR</v>
          </cell>
          <cell r="Q146">
            <v>1665723988</v>
          </cell>
          <cell r="R146" t="str">
            <v>CR</v>
          </cell>
          <cell r="S146">
            <v>1538420053</v>
          </cell>
          <cell r="T146" t="str">
            <v>CR</v>
          </cell>
          <cell r="U146">
            <v>412050</v>
          </cell>
          <cell r="V146" t="str">
            <v>ELABORACION DE PRODUCTOS EN P</v>
          </cell>
          <cell r="W146">
            <v>1479843047</v>
          </cell>
          <cell r="X146" t="str">
            <v>CR</v>
          </cell>
        </row>
        <row r="147">
          <cell r="A147">
            <v>417550</v>
          </cell>
          <cell r="B147" t="str">
            <v>DEVOLUCIONES EN VENTAS</v>
          </cell>
          <cell r="C147">
            <v>6658849</v>
          </cell>
          <cell r="E147">
            <v>5108065</v>
          </cell>
          <cell r="G147">
            <v>30977011</v>
          </cell>
          <cell r="I147">
            <v>4800628</v>
          </cell>
          <cell r="K147">
            <v>412050</v>
          </cell>
          <cell r="L147" t="str">
            <v>ELABORACION DE PRODUCTOS</v>
          </cell>
          <cell r="M147">
            <v>1943362931</v>
          </cell>
          <cell r="N147" t="str">
            <v>CR</v>
          </cell>
          <cell r="O147">
            <v>1585177500</v>
          </cell>
          <cell r="P147" t="str">
            <v>CR</v>
          </cell>
          <cell r="Q147">
            <v>1665723988</v>
          </cell>
          <cell r="R147" t="str">
            <v>CR</v>
          </cell>
          <cell r="S147">
            <v>1538420053</v>
          </cell>
          <cell r="T147" t="str">
            <v>CR</v>
          </cell>
          <cell r="U147">
            <v>417550</v>
          </cell>
          <cell r="V147" t="str">
            <v>DEVOLUCIONES EN VENTAS</v>
          </cell>
          <cell r="W147">
            <v>53137921</v>
          </cell>
        </row>
        <row r="148">
          <cell r="A148">
            <v>417550</v>
          </cell>
          <cell r="B148" t="str">
            <v>DEVOLUCIONES EN VENTAS</v>
          </cell>
          <cell r="C148">
            <v>6658849</v>
          </cell>
          <cell r="E148">
            <v>5108065</v>
          </cell>
          <cell r="G148">
            <v>30977011</v>
          </cell>
          <cell r="I148">
            <v>4800628</v>
          </cell>
          <cell r="K148">
            <v>417550</v>
          </cell>
          <cell r="L148" t="str">
            <v>DEVOLUCIONES EN VENTAS</v>
          </cell>
          <cell r="M148">
            <v>3699276</v>
          </cell>
          <cell r="O148">
            <v>5374368</v>
          </cell>
          <cell r="Q148">
            <v>2419834</v>
          </cell>
          <cell r="S148">
            <v>12763094</v>
          </cell>
          <cell r="U148">
            <v>417550</v>
          </cell>
          <cell r="V148" t="str">
            <v>DEVOLUCIONES EN VENTAS</v>
          </cell>
          <cell r="W148">
            <v>53137921</v>
          </cell>
        </row>
        <row r="149">
          <cell r="A149">
            <v>420505</v>
          </cell>
          <cell r="B149" t="str">
            <v>MATERIAL PRIMA GRAVADA AL</v>
          </cell>
          <cell r="C149">
            <v>8656000</v>
          </cell>
          <cell r="D149" t="str">
            <v>CR</v>
          </cell>
          <cell r="E149">
            <v>16072000</v>
          </cell>
          <cell r="F149" t="str">
            <v>CR</v>
          </cell>
          <cell r="G149">
            <v>24360000</v>
          </cell>
          <cell r="H149" t="str">
            <v>CR</v>
          </cell>
          <cell r="I149">
            <v>10636000</v>
          </cell>
          <cell r="J149" t="str">
            <v>CR</v>
          </cell>
          <cell r="K149">
            <v>417550</v>
          </cell>
          <cell r="L149" t="str">
            <v>DEVOLUCIONES EN VENTAS</v>
          </cell>
          <cell r="M149">
            <v>3699276</v>
          </cell>
          <cell r="O149">
            <v>5374368</v>
          </cell>
          <cell r="Q149">
            <v>2419834</v>
          </cell>
          <cell r="S149">
            <v>12763094</v>
          </cell>
          <cell r="U149">
            <v>421005</v>
          </cell>
          <cell r="V149" t="str">
            <v>INTERESES</v>
          </cell>
          <cell r="W149">
            <v>526484.9</v>
          </cell>
          <cell r="X149" t="str">
            <v>CR</v>
          </cell>
        </row>
        <row r="150">
          <cell r="A150">
            <v>421005</v>
          </cell>
          <cell r="B150" t="str">
            <v>INTERESES</v>
          </cell>
          <cell r="C150">
            <v>230907.48</v>
          </cell>
          <cell r="D150" t="str">
            <v>CR</v>
          </cell>
          <cell r="E150">
            <v>5161184</v>
          </cell>
          <cell r="F150" t="str">
            <v>CR</v>
          </cell>
          <cell r="G150">
            <v>546920</v>
          </cell>
          <cell r="H150" t="str">
            <v>CR</v>
          </cell>
          <cell r="I150">
            <v>525982</v>
          </cell>
          <cell r="J150" t="str">
            <v>CR</v>
          </cell>
          <cell r="K150">
            <v>420505</v>
          </cell>
          <cell r="L150" t="str">
            <v>MATERIAL PRIMA GRAVADA AL</v>
          </cell>
          <cell r="M150">
            <v>35136000</v>
          </cell>
          <cell r="N150" t="str">
            <v>CR</v>
          </cell>
          <cell r="O150">
            <v>20232000</v>
          </cell>
          <cell r="P150" t="str">
            <v>CR</v>
          </cell>
          <cell r="Q150">
            <v>22420000</v>
          </cell>
          <cell r="R150" t="str">
            <v>CR</v>
          </cell>
          <cell r="S150">
            <v>66948750</v>
          </cell>
          <cell r="T150" t="str">
            <v>CR</v>
          </cell>
          <cell r="U150">
            <v>421005</v>
          </cell>
          <cell r="V150" t="str">
            <v>INTERESES</v>
          </cell>
          <cell r="W150">
            <v>526484.9</v>
          </cell>
          <cell r="X150" t="str">
            <v>CR</v>
          </cell>
        </row>
        <row r="151">
          <cell r="A151">
            <v>421005</v>
          </cell>
          <cell r="B151" t="str">
            <v>INTERESES</v>
          </cell>
          <cell r="C151">
            <v>230907.48</v>
          </cell>
          <cell r="D151" t="str">
            <v>CR</v>
          </cell>
          <cell r="E151">
            <v>5161184</v>
          </cell>
          <cell r="F151" t="str">
            <v>CR</v>
          </cell>
          <cell r="G151">
            <v>546920</v>
          </cell>
          <cell r="H151" t="str">
            <v>CR</v>
          </cell>
          <cell r="I151">
            <v>525982</v>
          </cell>
          <cell r="J151" t="str">
            <v>CR</v>
          </cell>
          <cell r="K151">
            <v>421005</v>
          </cell>
          <cell r="L151" t="str">
            <v>INTERESES</v>
          </cell>
          <cell r="M151">
            <v>679831</v>
          </cell>
          <cell r="N151" t="str">
            <v>CR</v>
          </cell>
          <cell r="O151">
            <v>678875</v>
          </cell>
          <cell r="P151" t="str">
            <v>CR</v>
          </cell>
          <cell r="Q151">
            <v>431946.41</v>
          </cell>
          <cell r="R151" t="str">
            <v>CR</v>
          </cell>
          <cell r="S151">
            <v>422393.25</v>
          </cell>
          <cell r="T151" t="str">
            <v>CR</v>
          </cell>
          <cell r="U151">
            <v>421020</v>
          </cell>
          <cell r="V151" t="str">
            <v>DIFERENCIA EN CAMBIO</v>
          </cell>
          <cell r="W151">
            <v>17126971.640000001</v>
          </cell>
          <cell r="X151" t="str">
            <v>CR</v>
          </cell>
        </row>
        <row r="152">
          <cell r="A152">
            <v>421020</v>
          </cell>
          <cell r="B152" t="str">
            <v>DIFERENCIA EN CAMBIO</v>
          </cell>
          <cell r="C152">
            <v>10.97</v>
          </cell>
          <cell r="D152" t="str">
            <v>CR</v>
          </cell>
          <cell r="I152">
            <v>25529580</v>
          </cell>
          <cell r="J152" t="str">
            <v>CR</v>
          </cell>
          <cell r="K152">
            <v>421005</v>
          </cell>
          <cell r="L152" t="str">
            <v>INTERESES</v>
          </cell>
          <cell r="M152">
            <v>679831</v>
          </cell>
          <cell r="N152" t="str">
            <v>CR</v>
          </cell>
          <cell r="O152">
            <v>678875</v>
          </cell>
          <cell r="P152" t="str">
            <v>CR</v>
          </cell>
          <cell r="Q152">
            <v>431946.41</v>
          </cell>
          <cell r="R152" t="str">
            <v>CR</v>
          </cell>
          <cell r="S152">
            <v>422393.25</v>
          </cell>
          <cell r="T152" t="str">
            <v>CR</v>
          </cell>
          <cell r="U152">
            <v>421020</v>
          </cell>
          <cell r="V152" t="str">
            <v>DIFERENCIA EN CAMBIO</v>
          </cell>
          <cell r="W152">
            <v>17126971.640000001</v>
          </cell>
          <cell r="X152" t="str">
            <v>CR</v>
          </cell>
        </row>
        <row r="153">
          <cell r="A153">
            <v>421020</v>
          </cell>
          <cell r="B153" t="str">
            <v>DIFERENCIA EN CAMBIO</v>
          </cell>
          <cell r="C153">
            <v>10.97</v>
          </cell>
          <cell r="D153" t="str">
            <v>CR</v>
          </cell>
          <cell r="I153">
            <v>25529580</v>
          </cell>
          <cell r="J153" t="str">
            <v>CR</v>
          </cell>
          <cell r="K153">
            <v>421020</v>
          </cell>
          <cell r="L153" t="str">
            <v>DIFERENCIA EN CAMBIO</v>
          </cell>
          <cell r="M153">
            <v>4759715.57</v>
          </cell>
          <cell r="N153" t="str">
            <v>CR</v>
          </cell>
          <cell r="O153">
            <v>3478168.4</v>
          </cell>
          <cell r="P153" t="str">
            <v>CR</v>
          </cell>
          <cell r="Q153">
            <v>24733487.199999999</v>
          </cell>
          <cell r="R153" t="str">
            <v>CR</v>
          </cell>
          <cell r="S153">
            <v>7544475.79</v>
          </cell>
          <cell r="T153" t="str">
            <v>CR</v>
          </cell>
          <cell r="U153">
            <v>421095</v>
          </cell>
          <cell r="V153" t="str">
            <v>OTROS</v>
          </cell>
          <cell r="W153">
            <v>215096</v>
          </cell>
          <cell r="X153" t="str">
            <v>CR</v>
          </cell>
        </row>
        <row r="154">
          <cell r="A154">
            <v>421040</v>
          </cell>
          <cell r="B154" t="str">
            <v>DESCUENTOS COMERCIALES CO</v>
          </cell>
          <cell r="C154">
            <v>379107</v>
          </cell>
          <cell r="D154" t="str">
            <v>CR</v>
          </cell>
          <cell r="K154">
            <v>421020</v>
          </cell>
          <cell r="L154" t="str">
            <v>DIFERENCIA EN CAMBIO</v>
          </cell>
          <cell r="M154">
            <v>4759715.57</v>
          </cell>
          <cell r="N154" t="str">
            <v>CR</v>
          </cell>
          <cell r="O154">
            <v>3478168.4</v>
          </cell>
          <cell r="P154" t="str">
            <v>CR</v>
          </cell>
          <cell r="Q154">
            <v>24733487.199999999</v>
          </cell>
          <cell r="R154" t="str">
            <v>CR</v>
          </cell>
          <cell r="S154">
            <v>7544475.79</v>
          </cell>
          <cell r="T154" t="str">
            <v>CR</v>
          </cell>
          <cell r="U154">
            <v>423575</v>
          </cell>
          <cell r="V154" t="str">
            <v>DE CASINO</v>
          </cell>
          <cell r="W154">
            <v>1133888</v>
          </cell>
          <cell r="X154" t="str">
            <v>CR</v>
          </cell>
        </row>
        <row r="155">
          <cell r="A155">
            <v>423575</v>
          </cell>
          <cell r="B155" t="str">
            <v>DE CASINO</v>
          </cell>
          <cell r="C155">
            <v>285850</v>
          </cell>
          <cell r="D155" t="str">
            <v>CR</v>
          </cell>
          <cell r="E155">
            <v>652250</v>
          </cell>
          <cell r="F155" t="str">
            <v>CR</v>
          </cell>
          <cell r="G155">
            <v>754156</v>
          </cell>
          <cell r="H155" t="str">
            <v>CR</v>
          </cell>
          <cell r="I155">
            <v>667806</v>
          </cell>
          <cell r="J155" t="str">
            <v>CR</v>
          </cell>
          <cell r="K155">
            <v>421040</v>
          </cell>
          <cell r="L155" t="str">
            <v>DESCUENTOS COMERCIALES CO</v>
          </cell>
          <cell r="O155">
            <v>467295</v>
          </cell>
          <cell r="P155" t="str">
            <v>CR</v>
          </cell>
          <cell r="U155">
            <v>425525</v>
          </cell>
          <cell r="V155" t="str">
            <v>POR HURTO DE MERCANCIA Y VEHI</v>
          </cell>
          <cell r="W155">
            <v>33105928</v>
          </cell>
          <cell r="X155" t="str">
            <v>CR</v>
          </cell>
        </row>
        <row r="156">
          <cell r="A156">
            <v>423580</v>
          </cell>
          <cell r="B156" t="str">
            <v>FLETES</v>
          </cell>
          <cell r="G156">
            <v>34483</v>
          </cell>
          <cell r="H156" t="str">
            <v>CR</v>
          </cell>
          <cell r="K156">
            <v>421095</v>
          </cell>
          <cell r="L156" t="str">
            <v>OTROS</v>
          </cell>
          <cell r="O156">
            <v>99443</v>
          </cell>
          <cell r="P156" t="str">
            <v>CR</v>
          </cell>
          <cell r="Q156">
            <v>169599</v>
          </cell>
          <cell r="R156" t="str">
            <v>CR</v>
          </cell>
          <cell r="S156">
            <v>210357.49</v>
          </cell>
          <cell r="T156" t="str">
            <v>CR</v>
          </cell>
          <cell r="U156">
            <v>429505</v>
          </cell>
          <cell r="V156" t="str">
            <v>APROVECHAMIENTOS</v>
          </cell>
          <cell r="W156">
            <v>15811.52</v>
          </cell>
          <cell r="X156" t="str">
            <v>CR</v>
          </cell>
        </row>
        <row r="157">
          <cell r="A157">
            <v>425005</v>
          </cell>
          <cell r="B157" t="str">
            <v>DEUDAS MALAS</v>
          </cell>
          <cell r="C157">
            <v>4500000</v>
          </cell>
          <cell r="D157" t="str">
            <v>CR</v>
          </cell>
          <cell r="K157">
            <v>423575</v>
          </cell>
          <cell r="L157" t="str">
            <v>DE CASINO</v>
          </cell>
          <cell r="M157">
            <v>477950</v>
          </cell>
          <cell r="N157" t="str">
            <v>CR</v>
          </cell>
          <cell r="O157">
            <v>735650</v>
          </cell>
          <cell r="P157" t="str">
            <v>CR</v>
          </cell>
          <cell r="Q157">
            <v>771156</v>
          </cell>
          <cell r="R157" t="str">
            <v>CR</v>
          </cell>
          <cell r="S157">
            <v>794050</v>
          </cell>
          <cell r="T157" t="str">
            <v>CR</v>
          </cell>
          <cell r="U157">
            <v>429581</v>
          </cell>
          <cell r="V157" t="str">
            <v>AJUSTE AL PESO</v>
          </cell>
          <cell r="W157">
            <v>698.99</v>
          </cell>
          <cell r="X157" t="str">
            <v>CR</v>
          </cell>
        </row>
        <row r="158">
          <cell r="A158">
            <v>426505</v>
          </cell>
          <cell r="B158" t="str">
            <v>INGRESOS DE EJERCICIOS AN</v>
          </cell>
          <cell r="I158">
            <v>18287497</v>
          </cell>
          <cell r="J158" t="str">
            <v>CR</v>
          </cell>
          <cell r="K158">
            <v>425525</v>
          </cell>
          <cell r="L158" t="str">
            <v>POR HURTO DE MERCANCIA Y</v>
          </cell>
          <cell r="S158">
            <v>17298313</v>
          </cell>
          <cell r="T158" t="str">
            <v>CR</v>
          </cell>
          <cell r="U158">
            <v>470510</v>
          </cell>
          <cell r="V158" t="str">
            <v>INVENTARIOS (CR)</v>
          </cell>
          <cell r="W158">
            <v>854898.96</v>
          </cell>
          <cell r="X158" t="str">
            <v>CR</v>
          </cell>
        </row>
        <row r="159">
          <cell r="A159">
            <v>429505</v>
          </cell>
          <cell r="B159" t="str">
            <v>APROVECHAMIENTOS</v>
          </cell>
          <cell r="C159">
            <v>5002</v>
          </cell>
          <cell r="D159" t="str">
            <v>CR</v>
          </cell>
          <cell r="E159">
            <v>57</v>
          </cell>
          <cell r="F159" t="str">
            <v>CR</v>
          </cell>
          <cell r="G159">
            <v>2981</v>
          </cell>
          <cell r="H159" t="str">
            <v>CR</v>
          </cell>
          <cell r="I159">
            <v>4301</v>
          </cell>
          <cell r="J159" t="str">
            <v>CR</v>
          </cell>
          <cell r="K159">
            <v>429505</v>
          </cell>
          <cell r="L159" t="str">
            <v>APROVECHAMIENTOS</v>
          </cell>
          <cell r="M159">
            <v>2224</v>
          </cell>
          <cell r="N159" t="str">
            <v>CR</v>
          </cell>
          <cell r="O159">
            <v>9356.2000000000007</v>
          </cell>
          <cell r="P159" t="str">
            <v>CR</v>
          </cell>
          <cell r="Q159">
            <v>1505</v>
          </cell>
          <cell r="R159" t="str">
            <v>CR</v>
          </cell>
          <cell r="S159">
            <v>11430</v>
          </cell>
          <cell r="T159" t="str">
            <v>CR</v>
          </cell>
          <cell r="U159">
            <v>470515</v>
          </cell>
          <cell r="V159" t="str">
            <v>PROPIEDADES, PLANTA Y EQUIPO</v>
          </cell>
          <cell r="W159">
            <v>1849536</v>
          </cell>
          <cell r="X159" t="str">
            <v>CR</v>
          </cell>
        </row>
        <row r="160">
          <cell r="A160">
            <v>429581</v>
          </cell>
          <cell r="B160" t="str">
            <v>AJUSTE AL PESO</v>
          </cell>
          <cell r="C160">
            <v>983</v>
          </cell>
          <cell r="D160" t="str">
            <v>CR</v>
          </cell>
          <cell r="E160">
            <v>1375.02</v>
          </cell>
          <cell r="F160" t="str">
            <v>CR</v>
          </cell>
          <cell r="G160">
            <v>114.16</v>
          </cell>
          <cell r="H160" t="str">
            <v>CR</v>
          </cell>
          <cell r="I160">
            <v>1192.92</v>
          </cell>
          <cell r="J160" t="str">
            <v>CR</v>
          </cell>
          <cell r="K160">
            <v>429581</v>
          </cell>
          <cell r="L160" t="str">
            <v>AJUSTE AL PESO</v>
          </cell>
          <cell r="M160">
            <v>426</v>
          </cell>
          <cell r="N160" t="str">
            <v>CR</v>
          </cell>
          <cell r="O160">
            <v>2592.69</v>
          </cell>
          <cell r="P160" t="str">
            <v>CR</v>
          </cell>
          <cell r="Q160">
            <v>905.5</v>
          </cell>
          <cell r="R160" t="str">
            <v>CR</v>
          </cell>
          <cell r="S160">
            <v>684</v>
          </cell>
          <cell r="T160" t="str">
            <v>CR</v>
          </cell>
          <cell r="U160">
            <v>470535</v>
          </cell>
          <cell r="V160" t="str">
            <v>PASIVOS SUJETOS DE AJUSTE</v>
          </cell>
          <cell r="W160">
            <v>37507.019999999997</v>
          </cell>
        </row>
        <row r="161">
          <cell r="A161">
            <v>470510</v>
          </cell>
          <cell r="B161" t="str">
            <v>INVENTARIOS (CR)</v>
          </cell>
          <cell r="C161">
            <v>18893544</v>
          </cell>
          <cell r="D161" t="str">
            <v>CR</v>
          </cell>
          <cell r="E161">
            <v>47520591</v>
          </cell>
          <cell r="F161" t="str">
            <v>CR</v>
          </cell>
          <cell r="G161">
            <v>46159106</v>
          </cell>
          <cell r="H161" t="str">
            <v>CR</v>
          </cell>
          <cell r="I161">
            <v>33002392</v>
          </cell>
          <cell r="J161" t="str">
            <v>CR</v>
          </cell>
          <cell r="K161">
            <v>470510</v>
          </cell>
          <cell r="L161" t="str">
            <v>INVENTARIOS (CR)</v>
          </cell>
          <cell r="M161">
            <v>25222882</v>
          </cell>
          <cell r="N161" t="str">
            <v>CR</v>
          </cell>
          <cell r="O161">
            <v>17545984</v>
          </cell>
          <cell r="P161" t="str">
            <v>CR</v>
          </cell>
          <cell r="Q161">
            <v>18915733</v>
          </cell>
          <cell r="R161" t="str">
            <v>CR</v>
          </cell>
          <cell r="S161">
            <v>1558587.29</v>
          </cell>
          <cell r="T161" t="str">
            <v>CR</v>
          </cell>
          <cell r="U161">
            <v>470540</v>
          </cell>
          <cell r="V161" t="str">
            <v>PATRIMONIO</v>
          </cell>
          <cell r="W161">
            <v>1602255.01</v>
          </cell>
        </row>
        <row r="162">
          <cell r="A162">
            <v>470515</v>
          </cell>
          <cell r="B162" t="str">
            <v>PROPIEDADES, PLANTA Y EQU</v>
          </cell>
          <cell r="C162">
            <v>31467205</v>
          </cell>
          <cell r="D162" t="str">
            <v>CR</v>
          </cell>
          <cell r="E162">
            <v>72810596</v>
          </cell>
          <cell r="F162" t="str">
            <v>CR</v>
          </cell>
          <cell r="G162">
            <v>82294606</v>
          </cell>
          <cell r="H162" t="str">
            <v>CR</v>
          </cell>
          <cell r="I162">
            <v>66105635</v>
          </cell>
          <cell r="J162" t="str">
            <v>CR</v>
          </cell>
          <cell r="K162">
            <v>470515</v>
          </cell>
          <cell r="L162" t="str">
            <v>PROPIEDADES, PLANTA Y EQU</v>
          </cell>
          <cell r="M162">
            <v>42308522</v>
          </cell>
          <cell r="N162" t="str">
            <v>CR</v>
          </cell>
          <cell r="O162">
            <v>37989719</v>
          </cell>
          <cell r="P162" t="str">
            <v>CR</v>
          </cell>
          <cell r="Q162">
            <v>38394888</v>
          </cell>
          <cell r="R162" t="str">
            <v>CR</v>
          </cell>
          <cell r="S162">
            <v>3678819</v>
          </cell>
          <cell r="T162" t="str">
            <v>CR</v>
          </cell>
          <cell r="U162">
            <v>470545</v>
          </cell>
          <cell r="V162" t="str">
            <v>DEPRECIACION ACUMULADA (DB)</v>
          </cell>
          <cell r="W162">
            <v>1154658</v>
          </cell>
        </row>
        <row r="163">
          <cell r="A163">
            <v>470535</v>
          </cell>
          <cell r="B163" t="str">
            <v>PASIVOS SUJETOS DE AJUSTE</v>
          </cell>
          <cell r="G163">
            <v>3837697</v>
          </cell>
          <cell r="K163">
            <v>470535</v>
          </cell>
          <cell r="L163" t="str">
            <v>PASIVOS SUJETOS DE AJUSTE</v>
          </cell>
          <cell r="O163">
            <v>3009513</v>
          </cell>
          <cell r="Q163">
            <v>784039</v>
          </cell>
          <cell r="S163">
            <v>74984.039999999994</v>
          </cell>
          <cell r="U163">
            <v>470550</v>
          </cell>
          <cell r="V163" t="str">
            <v>DEPRECIACION DIFERIDA (CR)</v>
          </cell>
          <cell r="W163">
            <v>113498.2</v>
          </cell>
          <cell r="X163" t="str">
            <v>CR</v>
          </cell>
        </row>
        <row r="164">
          <cell r="A164">
            <v>470540</v>
          </cell>
          <cell r="B164" t="str">
            <v>PATRIMONIO</v>
          </cell>
          <cell r="C164">
            <v>27204964</v>
          </cell>
          <cell r="E164">
            <v>62535855</v>
          </cell>
          <cell r="G164">
            <v>73523666</v>
          </cell>
          <cell r="I164">
            <v>57847323</v>
          </cell>
          <cell r="K164">
            <v>470540</v>
          </cell>
          <cell r="L164" t="str">
            <v>PATRIMONIO</v>
          </cell>
          <cell r="M164">
            <v>37010659</v>
          </cell>
          <cell r="O164">
            <v>33269008</v>
          </cell>
          <cell r="Q164">
            <v>30882415</v>
          </cell>
          <cell r="S164">
            <v>3203228.74</v>
          </cell>
          <cell r="U164">
            <v>510503</v>
          </cell>
          <cell r="V164" t="str">
            <v>SALARIO INTEGRAL</v>
          </cell>
          <cell r="W164">
            <v>4959500</v>
          </cell>
        </row>
        <row r="165">
          <cell r="A165">
            <v>470545</v>
          </cell>
          <cell r="B165" t="str">
            <v>DEPRECIACION ACUMULADA (D</v>
          </cell>
          <cell r="C165">
            <v>16271547</v>
          </cell>
          <cell r="E165">
            <v>38134321</v>
          </cell>
          <cell r="G165">
            <v>43628082</v>
          </cell>
          <cell r="I165">
            <v>35509640</v>
          </cell>
          <cell r="K165">
            <v>470545</v>
          </cell>
          <cell r="L165" t="str">
            <v>DEPRECIACION ACUMULADA (D</v>
          </cell>
          <cell r="M165">
            <v>23003516</v>
          </cell>
          <cell r="O165">
            <v>29847471</v>
          </cell>
          <cell r="Q165">
            <v>29556626</v>
          </cell>
          <cell r="S165">
            <v>8216507</v>
          </cell>
          <cell r="U165">
            <v>510506</v>
          </cell>
          <cell r="V165" t="str">
            <v>SUELDOS</v>
          </cell>
          <cell r="W165">
            <v>10129470</v>
          </cell>
        </row>
        <row r="166">
          <cell r="A166">
            <v>470550</v>
          </cell>
          <cell r="B166" t="str">
            <v>DEPRECIACION DIFERIDA (CR</v>
          </cell>
          <cell r="C166">
            <v>1959017</v>
          </cell>
          <cell r="D166" t="str">
            <v>CR</v>
          </cell>
          <cell r="E166">
            <v>4532883</v>
          </cell>
          <cell r="F166" t="str">
            <v>CR</v>
          </cell>
          <cell r="G166">
            <v>5121170</v>
          </cell>
          <cell r="H166" t="str">
            <v>CR</v>
          </cell>
          <cell r="I166">
            <v>4112806</v>
          </cell>
          <cell r="J166" t="str">
            <v>CR</v>
          </cell>
          <cell r="K166">
            <v>470550</v>
          </cell>
          <cell r="L166" t="str">
            <v>DEPRECIACION DIFERIDA (CR</v>
          </cell>
          <cell r="M166">
            <v>2631518</v>
          </cell>
          <cell r="N166" t="str">
            <v>CR</v>
          </cell>
          <cell r="O166">
            <v>2362621</v>
          </cell>
          <cell r="P166" t="str">
            <v>CR</v>
          </cell>
          <cell r="Q166">
            <v>2372544</v>
          </cell>
          <cell r="R166" t="str">
            <v>CR</v>
          </cell>
          <cell r="S166">
            <v>226905.62</v>
          </cell>
          <cell r="T166" t="str">
            <v>CR</v>
          </cell>
          <cell r="U166">
            <v>510527</v>
          </cell>
          <cell r="V166" t="str">
            <v>AUXILIO DE TRANSPORTE</v>
          </cell>
          <cell r="W166">
            <v>133500</v>
          </cell>
        </row>
        <row r="167">
          <cell r="A167">
            <v>510503</v>
          </cell>
          <cell r="B167" t="str">
            <v>SALARIO INTEGRAL</v>
          </cell>
          <cell r="C167">
            <v>4959500</v>
          </cell>
          <cell r="E167">
            <v>4959500</v>
          </cell>
          <cell r="G167">
            <v>4959500</v>
          </cell>
          <cell r="I167">
            <v>4959500</v>
          </cell>
          <cell r="K167">
            <v>510503</v>
          </cell>
          <cell r="L167" t="str">
            <v>SALARIO INTEGRAL</v>
          </cell>
          <cell r="M167">
            <v>4959500</v>
          </cell>
          <cell r="O167">
            <v>4959500</v>
          </cell>
          <cell r="Q167">
            <v>4959500</v>
          </cell>
          <cell r="S167">
            <v>4959500</v>
          </cell>
          <cell r="U167">
            <v>510530</v>
          </cell>
          <cell r="V167" t="str">
            <v>CESANTIAS</v>
          </cell>
          <cell r="W167">
            <v>848576</v>
          </cell>
        </row>
        <row r="168">
          <cell r="A168">
            <v>510506</v>
          </cell>
          <cell r="B168" t="str">
            <v>SUELDOS</v>
          </cell>
          <cell r="C168">
            <v>5051646</v>
          </cell>
          <cell r="E168">
            <v>8724678</v>
          </cell>
          <cell r="G168">
            <v>8283228</v>
          </cell>
          <cell r="I168">
            <v>10059422</v>
          </cell>
          <cell r="K168">
            <v>510506</v>
          </cell>
          <cell r="L168" t="str">
            <v>SUELDOS</v>
          </cell>
          <cell r="M168">
            <v>10045049</v>
          </cell>
          <cell r="O168">
            <v>10045049</v>
          </cell>
          <cell r="Q168">
            <v>10045050</v>
          </cell>
          <cell r="S168">
            <v>10045051</v>
          </cell>
          <cell r="U168">
            <v>510533</v>
          </cell>
          <cell r="V168" t="str">
            <v>INTERESES SOBRE CESANTIAS</v>
          </cell>
          <cell r="W168">
            <v>139179</v>
          </cell>
        </row>
        <row r="169">
          <cell r="A169">
            <v>510524</v>
          </cell>
          <cell r="B169" t="str">
            <v>INCAPACIDADES</v>
          </cell>
          <cell r="C169">
            <v>108692</v>
          </cell>
          <cell r="E169">
            <v>198250</v>
          </cell>
          <cell r="G169">
            <v>271730</v>
          </cell>
          <cell r="K169">
            <v>510527</v>
          </cell>
          <cell r="L169" t="str">
            <v>AUXILIO DE TRANSPORTE</v>
          </cell>
          <cell r="M169">
            <v>133500</v>
          </cell>
          <cell r="O169">
            <v>133500</v>
          </cell>
          <cell r="Q169">
            <v>133500</v>
          </cell>
          <cell r="S169">
            <v>133500</v>
          </cell>
          <cell r="U169">
            <v>510536</v>
          </cell>
          <cell r="V169" t="str">
            <v>PRIMA DE SERVICIOS</v>
          </cell>
          <cell r="W169">
            <v>848737</v>
          </cell>
        </row>
        <row r="170">
          <cell r="A170">
            <v>510527</v>
          </cell>
          <cell r="B170" t="str">
            <v>AUXILIO DE TRANSPORTE</v>
          </cell>
          <cell r="C170">
            <v>89000</v>
          </cell>
          <cell r="E170">
            <v>89000</v>
          </cell>
          <cell r="G170">
            <v>75648</v>
          </cell>
          <cell r="I170">
            <v>129046</v>
          </cell>
          <cell r="K170">
            <v>510530</v>
          </cell>
          <cell r="L170" t="str">
            <v>CESANTIAS</v>
          </cell>
          <cell r="M170">
            <v>847874</v>
          </cell>
          <cell r="O170">
            <v>847874</v>
          </cell>
          <cell r="Q170">
            <v>654911</v>
          </cell>
          <cell r="S170">
            <v>1121032</v>
          </cell>
          <cell r="U170">
            <v>510539</v>
          </cell>
          <cell r="V170" t="str">
            <v>VACACIONES</v>
          </cell>
          <cell r="W170">
            <v>625190</v>
          </cell>
        </row>
        <row r="171">
          <cell r="A171">
            <v>510530</v>
          </cell>
          <cell r="B171" t="str">
            <v>CESANTIAS</v>
          </cell>
          <cell r="C171">
            <v>435006</v>
          </cell>
          <cell r="E171">
            <v>756815</v>
          </cell>
          <cell r="G171">
            <v>787226</v>
          </cell>
          <cell r="I171">
            <v>848699</v>
          </cell>
          <cell r="K171">
            <v>510533</v>
          </cell>
          <cell r="L171" t="str">
            <v>INTERESES SOBRE CESANTIAS</v>
          </cell>
          <cell r="M171">
            <v>101785</v>
          </cell>
          <cell r="O171">
            <v>101785</v>
          </cell>
          <cell r="Q171">
            <v>79820</v>
          </cell>
          <cell r="S171">
            <v>154979</v>
          </cell>
          <cell r="U171">
            <v>510545</v>
          </cell>
          <cell r="V171" t="str">
            <v>AUXILIOS</v>
          </cell>
          <cell r="W171">
            <v>2821582</v>
          </cell>
        </row>
        <row r="172">
          <cell r="A172">
            <v>510533</v>
          </cell>
          <cell r="B172" t="str">
            <v>INTERESES SOBRE CESANTIAS</v>
          </cell>
          <cell r="C172">
            <v>52222</v>
          </cell>
          <cell r="E172">
            <v>90854</v>
          </cell>
          <cell r="G172">
            <v>94505</v>
          </cell>
          <cell r="I172">
            <v>101884</v>
          </cell>
          <cell r="K172">
            <v>510536</v>
          </cell>
          <cell r="L172" t="str">
            <v>PRIMA DE SERVICIOS</v>
          </cell>
          <cell r="M172">
            <v>847874</v>
          </cell>
          <cell r="O172">
            <v>847874</v>
          </cell>
          <cell r="Q172">
            <v>654434</v>
          </cell>
          <cell r="S172">
            <v>1121323</v>
          </cell>
          <cell r="U172">
            <v>510545</v>
          </cell>
          <cell r="V172" t="str">
            <v>AUXILIOS</v>
          </cell>
          <cell r="W172">
            <v>2821582</v>
          </cell>
        </row>
        <row r="173">
          <cell r="A173">
            <v>510536</v>
          </cell>
          <cell r="B173" t="str">
            <v>PRIMA DE SERVICIOS</v>
          </cell>
          <cell r="C173">
            <v>435006</v>
          </cell>
          <cell r="E173">
            <v>756815</v>
          </cell>
          <cell r="G173">
            <v>787226</v>
          </cell>
          <cell r="I173">
            <v>848699</v>
          </cell>
          <cell r="K173">
            <v>510539</v>
          </cell>
          <cell r="L173" t="str">
            <v>VACACIONES</v>
          </cell>
          <cell r="M173">
            <v>417874</v>
          </cell>
          <cell r="O173">
            <v>417874</v>
          </cell>
          <cell r="Q173">
            <v>527506</v>
          </cell>
          <cell r="S173">
            <v>768682</v>
          </cell>
          <cell r="U173">
            <v>510566</v>
          </cell>
          <cell r="V173" t="str">
            <v>GASTOS DEPORTIVOS Y DE RECREA</v>
          </cell>
          <cell r="W173">
            <v>105689</v>
          </cell>
        </row>
        <row r="174">
          <cell r="A174">
            <v>510539</v>
          </cell>
          <cell r="B174" t="str">
            <v>VACACIONES</v>
          </cell>
          <cell r="C174">
            <v>213540</v>
          </cell>
          <cell r="E174">
            <v>374251</v>
          </cell>
          <cell r="G174">
            <v>357642</v>
          </cell>
          <cell r="I174">
            <v>418472</v>
          </cell>
          <cell r="K174">
            <v>510545</v>
          </cell>
          <cell r="L174" t="str">
            <v>AUXILIOS</v>
          </cell>
          <cell r="M174">
            <v>2438817</v>
          </cell>
          <cell r="O174">
            <v>2438817</v>
          </cell>
          <cell r="Q174">
            <v>2438817</v>
          </cell>
          <cell r="S174">
            <v>2438817</v>
          </cell>
          <cell r="U174">
            <v>510568</v>
          </cell>
          <cell r="V174" t="str">
            <v>APORTES ADM. RIESGOS PROFESIO</v>
          </cell>
          <cell r="W174">
            <v>201400</v>
          </cell>
        </row>
        <row r="175">
          <cell r="A175">
            <v>510545</v>
          </cell>
          <cell r="B175" t="str">
            <v>AUXILIOS</v>
          </cell>
          <cell r="C175">
            <v>1876117</v>
          </cell>
          <cell r="E175">
            <v>2460868</v>
          </cell>
          <cell r="G175">
            <v>2460868</v>
          </cell>
          <cell r="I175">
            <v>2526985</v>
          </cell>
          <cell r="K175">
            <v>510545</v>
          </cell>
          <cell r="L175" t="str">
            <v>AUXILIOS</v>
          </cell>
          <cell r="M175">
            <v>2438817</v>
          </cell>
          <cell r="O175">
            <v>2438817</v>
          </cell>
          <cell r="Q175">
            <v>2438817</v>
          </cell>
          <cell r="S175">
            <v>2438817</v>
          </cell>
          <cell r="U175">
            <v>510569</v>
          </cell>
          <cell r="V175" t="str">
            <v>APORTES A ENT.PROMOT. SALUD E</v>
          </cell>
          <cell r="W175">
            <v>1066091</v>
          </cell>
        </row>
        <row r="176">
          <cell r="A176">
            <v>510545</v>
          </cell>
          <cell r="B176" t="str">
            <v>AUXILIOS</v>
          </cell>
          <cell r="C176">
            <v>1876117</v>
          </cell>
          <cell r="E176">
            <v>2460868</v>
          </cell>
          <cell r="G176">
            <v>2460868</v>
          </cell>
          <cell r="I176">
            <v>2526985</v>
          </cell>
          <cell r="K176">
            <v>510548</v>
          </cell>
          <cell r="L176" t="str">
            <v>BONIFICACIONES POR MERA L</v>
          </cell>
          <cell r="S176">
            <v>4976000</v>
          </cell>
          <cell r="U176">
            <v>510570</v>
          </cell>
          <cell r="V176" t="str">
            <v>APORTES FONDOS DE PENSIONES Y</v>
          </cell>
          <cell r="W176">
            <v>1030693</v>
          </cell>
        </row>
        <row r="177">
          <cell r="A177">
            <v>510551</v>
          </cell>
          <cell r="B177" t="str">
            <v>DOTACION Y SUMINISTROS A</v>
          </cell>
          <cell r="E177">
            <v>49062</v>
          </cell>
          <cell r="I177">
            <v>25800</v>
          </cell>
          <cell r="K177">
            <v>510566</v>
          </cell>
          <cell r="L177" t="str">
            <v>GASTOS DEPORTIVOS Y DE RE</v>
          </cell>
          <cell r="S177">
            <v>34140</v>
          </cell>
          <cell r="U177">
            <v>510572</v>
          </cell>
          <cell r="V177" t="str">
            <v>APORTE CAJAS DE COMPESACION F</v>
          </cell>
          <cell r="W177">
            <v>514478</v>
          </cell>
        </row>
        <row r="178">
          <cell r="A178">
            <v>510563</v>
          </cell>
          <cell r="B178" t="str">
            <v>CAPACITACION AL PERSONAL</v>
          </cell>
          <cell r="E178">
            <v>490000</v>
          </cell>
          <cell r="G178">
            <v>129668</v>
          </cell>
          <cell r="K178">
            <v>510568</v>
          </cell>
          <cell r="L178" t="str">
            <v>APORTES ADM. RIESGOS PROF</v>
          </cell>
          <cell r="M178">
            <v>103108</v>
          </cell>
          <cell r="O178">
            <v>103108</v>
          </cell>
          <cell r="Q178">
            <v>145300</v>
          </cell>
          <cell r="S178">
            <v>202400</v>
          </cell>
          <cell r="U178">
            <v>510575</v>
          </cell>
          <cell r="V178" t="str">
            <v>APORTES AL I.C.B.F</v>
          </cell>
          <cell r="W178">
            <v>385859</v>
          </cell>
        </row>
        <row r="179">
          <cell r="A179">
            <v>510566</v>
          </cell>
          <cell r="B179" t="str">
            <v>GASTOS DEPORTIVOS Y DE RE</v>
          </cell>
          <cell r="C179">
            <v>200000</v>
          </cell>
          <cell r="K179">
            <v>510569</v>
          </cell>
          <cell r="L179" t="str">
            <v>APORTES A ENT.PROMOT. SAL</v>
          </cell>
          <cell r="M179">
            <v>1083024</v>
          </cell>
          <cell r="O179">
            <v>1083024</v>
          </cell>
          <cell r="Q179">
            <v>895451</v>
          </cell>
          <cell r="S179">
            <v>1082975</v>
          </cell>
          <cell r="U179">
            <v>510578</v>
          </cell>
          <cell r="V179" t="str">
            <v>SENA</v>
          </cell>
          <cell r="W179">
            <v>257239</v>
          </cell>
        </row>
        <row r="180">
          <cell r="A180">
            <v>510568</v>
          </cell>
          <cell r="B180" t="str">
            <v>APORTES ADM. RIESGOS PROF</v>
          </cell>
          <cell r="C180">
            <v>64771</v>
          </cell>
          <cell r="E180">
            <v>94521</v>
          </cell>
          <cell r="G180">
            <v>103740</v>
          </cell>
          <cell r="I180">
            <v>101675</v>
          </cell>
          <cell r="K180">
            <v>510570</v>
          </cell>
          <cell r="L180" t="str">
            <v>APORTES FONDOS DE PENSION</v>
          </cell>
          <cell r="M180">
            <v>1008657</v>
          </cell>
          <cell r="O180">
            <v>1008657</v>
          </cell>
          <cell r="Q180">
            <v>784388</v>
          </cell>
          <cell r="S180">
            <v>1048073</v>
          </cell>
          <cell r="U180">
            <v>510595</v>
          </cell>
          <cell r="V180" t="str">
            <v>OTROS</v>
          </cell>
          <cell r="W180">
            <v>188600</v>
          </cell>
        </row>
        <row r="181">
          <cell r="A181">
            <v>510569</v>
          </cell>
          <cell r="B181" t="str">
            <v>APORTES A ENT.PROMOT. SAL</v>
          </cell>
          <cell r="C181">
            <v>776383</v>
          </cell>
          <cell r="E181">
            <v>999134</v>
          </cell>
          <cell r="G181">
            <v>1027720</v>
          </cell>
          <cell r="I181">
            <v>1082488</v>
          </cell>
          <cell r="K181">
            <v>510572</v>
          </cell>
          <cell r="L181" t="str">
            <v>APORTE CAJAS DE COMPESACI</v>
          </cell>
          <cell r="M181">
            <v>446891</v>
          </cell>
          <cell r="O181">
            <v>446891</v>
          </cell>
          <cell r="Q181">
            <v>410572</v>
          </cell>
          <cell r="S181">
            <v>504348</v>
          </cell>
          <cell r="U181">
            <v>510595</v>
          </cell>
          <cell r="V181" t="str">
            <v>OTROS</v>
          </cell>
          <cell r="W181">
            <v>188600</v>
          </cell>
        </row>
        <row r="182">
          <cell r="A182">
            <v>510570</v>
          </cell>
          <cell r="B182" t="str">
            <v>APORTES FONDOS DE PENSION</v>
          </cell>
          <cell r="C182">
            <v>521941</v>
          </cell>
          <cell r="E182">
            <v>903162</v>
          </cell>
          <cell r="G182">
            <v>943512</v>
          </cell>
          <cell r="I182">
            <v>1007321</v>
          </cell>
          <cell r="K182">
            <v>510575</v>
          </cell>
          <cell r="L182" t="str">
            <v>APORTES AL I.C.B.F</v>
          </cell>
          <cell r="M182">
            <v>335169</v>
          </cell>
          <cell r="O182">
            <v>335169</v>
          </cell>
          <cell r="Q182">
            <v>307929</v>
          </cell>
          <cell r="S182">
            <v>378261</v>
          </cell>
          <cell r="U182">
            <v>511005</v>
          </cell>
          <cell r="V182" t="str">
            <v>JUNTA DIRECTIVA</v>
          </cell>
          <cell r="W182">
            <v>12000000</v>
          </cell>
        </row>
        <row r="183">
          <cell r="A183">
            <v>510572</v>
          </cell>
          <cell r="B183" t="str">
            <v>APORTE CAJAS DE COMPESACI</v>
          </cell>
          <cell r="C183">
            <v>285526</v>
          </cell>
          <cell r="E183">
            <v>410723</v>
          </cell>
          <cell r="G183">
            <v>425860</v>
          </cell>
          <cell r="I183">
            <v>441690</v>
          </cell>
          <cell r="K183">
            <v>510578</v>
          </cell>
          <cell r="L183" t="str">
            <v>SENA</v>
          </cell>
          <cell r="M183">
            <v>223446</v>
          </cell>
          <cell r="O183">
            <v>223446</v>
          </cell>
          <cell r="Q183">
            <v>205286</v>
          </cell>
          <cell r="S183">
            <v>252174</v>
          </cell>
          <cell r="U183">
            <v>511025</v>
          </cell>
          <cell r="V183" t="str">
            <v>ASESORIA JURIDICA</v>
          </cell>
          <cell r="W183">
            <v>330000</v>
          </cell>
        </row>
        <row r="184">
          <cell r="A184">
            <v>510575</v>
          </cell>
          <cell r="B184" t="str">
            <v>APORTES AL I.C.B.F</v>
          </cell>
          <cell r="C184">
            <v>214144</v>
          </cell>
          <cell r="E184">
            <v>308041</v>
          </cell>
          <cell r="G184">
            <v>319395</v>
          </cell>
          <cell r="I184">
            <v>331267</v>
          </cell>
          <cell r="K184">
            <v>510595</v>
          </cell>
          <cell r="L184" t="str">
            <v>OTROS</v>
          </cell>
          <cell r="U184">
            <v>511035</v>
          </cell>
          <cell r="V184" t="str">
            <v>ASESORIA TECNICA</v>
          </cell>
          <cell r="W184">
            <v>2200000</v>
          </cell>
        </row>
        <row r="185">
          <cell r="A185">
            <v>510578</v>
          </cell>
          <cell r="B185" t="str">
            <v>SENA</v>
          </cell>
          <cell r="C185">
            <v>142763</v>
          </cell>
          <cell r="E185">
            <v>205361</v>
          </cell>
          <cell r="G185">
            <v>212930</v>
          </cell>
          <cell r="I185">
            <v>220845</v>
          </cell>
          <cell r="K185">
            <v>510595</v>
          </cell>
          <cell r="L185" t="str">
            <v>OTROS</v>
          </cell>
          <cell r="U185">
            <v>511505</v>
          </cell>
          <cell r="V185" t="str">
            <v>INDUSTRIA Y COMERCIO</v>
          </cell>
          <cell r="W185">
            <v>4370990</v>
          </cell>
        </row>
        <row r="186">
          <cell r="A186">
            <v>510584</v>
          </cell>
          <cell r="B186" t="str">
            <v>GASTOS MEDICOS Y DROGAS</v>
          </cell>
          <cell r="C186">
            <v>178920</v>
          </cell>
          <cell r="G186">
            <v>386775</v>
          </cell>
          <cell r="I186">
            <v>17500</v>
          </cell>
          <cell r="K186">
            <v>511005</v>
          </cell>
          <cell r="L186" t="str">
            <v>JUNTA DIRECTIVA</v>
          </cell>
          <cell r="M186">
            <v>12000000</v>
          </cell>
          <cell r="O186">
            <v>12000000</v>
          </cell>
          <cell r="Q186">
            <v>12000000</v>
          </cell>
          <cell r="S186">
            <v>12000000</v>
          </cell>
          <cell r="U186">
            <v>511595</v>
          </cell>
          <cell r="V186" t="str">
            <v>OTROS</v>
          </cell>
          <cell r="W186">
            <v>18756</v>
          </cell>
        </row>
        <row r="187">
          <cell r="A187">
            <v>510595</v>
          </cell>
          <cell r="B187" t="str">
            <v>OTROS</v>
          </cell>
          <cell r="K187">
            <v>511035</v>
          </cell>
          <cell r="L187" t="str">
            <v>ASESORIA TECNICA</v>
          </cell>
          <cell r="Q187">
            <v>772000</v>
          </cell>
          <cell r="U187">
            <v>511595</v>
          </cell>
          <cell r="V187" t="str">
            <v>OTROS</v>
          </cell>
          <cell r="W187">
            <v>18756</v>
          </cell>
        </row>
        <row r="188">
          <cell r="A188">
            <v>510595</v>
          </cell>
          <cell r="B188" t="str">
            <v>OTROS</v>
          </cell>
          <cell r="K188">
            <v>511510</v>
          </cell>
          <cell r="L188" t="str">
            <v>TIMBRES</v>
          </cell>
          <cell r="O188">
            <v>1361800</v>
          </cell>
          <cell r="S188">
            <v>84000</v>
          </cell>
          <cell r="U188">
            <v>513005</v>
          </cell>
          <cell r="V188" t="str">
            <v>MANEJO</v>
          </cell>
          <cell r="W188">
            <v>17356</v>
          </cell>
        </row>
        <row r="189">
          <cell r="A189">
            <v>511005</v>
          </cell>
          <cell r="B189" t="str">
            <v>JUNTA DIRECTIVA</v>
          </cell>
          <cell r="C189">
            <v>12000000</v>
          </cell>
          <cell r="E189">
            <v>12000000</v>
          </cell>
          <cell r="G189">
            <v>12000000</v>
          </cell>
          <cell r="I189">
            <v>12000000</v>
          </cell>
          <cell r="K189">
            <v>511540</v>
          </cell>
          <cell r="L189" t="str">
            <v>DE VEHICULOS</v>
          </cell>
          <cell r="O189">
            <v>4114700</v>
          </cell>
          <cell r="U189">
            <v>513010</v>
          </cell>
          <cell r="V189" t="str">
            <v>CUMPLIMIENTO</v>
          </cell>
          <cell r="W189">
            <v>1432827</v>
          </cell>
        </row>
        <row r="190">
          <cell r="A190">
            <v>511515</v>
          </cell>
          <cell r="B190" t="str">
            <v>A LA PROPIEDAD RAIZ</v>
          </cell>
          <cell r="G190">
            <v>28748459</v>
          </cell>
          <cell r="K190">
            <v>511595</v>
          </cell>
          <cell r="L190" t="str">
            <v>OTROS</v>
          </cell>
          <cell r="Q190">
            <v>5060.26</v>
          </cell>
          <cell r="S190">
            <v>23622.32</v>
          </cell>
          <cell r="U190">
            <v>513040</v>
          </cell>
          <cell r="V190" t="str">
            <v>FLOTA Y EQUIPO DE TRANSPORTE</v>
          </cell>
          <cell r="W190">
            <v>132173.28</v>
          </cell>
        </row>
        <row r="191">
          <cell r="A191">
            <v>511595</v>
          </cell>
          <cell r="B191" t="str">
            <v>OTROS</v>
          </cell>
          <cell r="C191">
            <v>3488</v>
          </cell>
          <cell r="E191">
            <v>4260.12</v>
          </cell>
          <cell r="G191">
            <v>11584</v>
          </cell>
          <cell r="K191">
            <v>511595</v>
          </cell>
          <cell r="L191" t="str">
            <v>OTROS</v>
          </cell>
          <cell r="Q191">
            <v>5060.26</v>
          </cell>
          <cell r="S191">
            <v>23622.32</v>
          </cell>
          <cell r="U191">
            <v>513050</v>
          </cell>
          <cell r="V191" t="str">
            <v>MANEJO GLOBAL COMERCIAL</v>
          </cell>
          <cell r="W191">
            <v>28709</v>
          </cell>
        </row>
        <row r="192">
          <cell r="A192">
            <v>511595</v>
          </cell>
          <cell r="B192" t="str">
            <v>OTROS</v>
          </cell>
          <cell r="C192">
            <v>3488</v>
          </cell>
          <cell r="E192">
            <v>4260.12</v>
          </cell>
          <cell r="G192">
            <v>11584</v>
          </cell>
          <cell r="K192">
            <v>513005</v>
          </cell>
          <cell r="L192" t="str">
            <v>MANEJO</v>
          </cell>
          <cell r="M192">
            <v>17357</v>
          </cell>
          <cell r="O192">
            <v>17357</v>
          </cell>
          <cell r="Q192">
            <v>17356</v>
          </cell>
          <cell r="S192">
            <v>17357</v>
          </cell>
          <cell r="U192">
            <v>513055</v>
          </cell>
          <cell r="V192" t="str">
            <v>RESPONSABILIDAD CIVIL EXTRACO</v>
          </cell>
          <cell r="W192">
            <v>34094</v>
          </cell>
        </row>
        <row r="193">
          <cell r="A193">
            <v>512505</v>
          </cell>
          <cell r="B193" t="str">
            <v>CONTRIBUCIONES</v>
          </cell>
          <cell r="I193">
            <v>3534000</v>
          </cell>
          <cell r="K193">
            <v>513010</v>
          </cell>
          <cell r="L193" t="str">
            <v>CUMPLIMIENTO</v>
          </cell>
          <cell r="M193">
            <v>106685</v>
          </cell>
          <cell r="O193">
            <v>114983</v>
          </cell>
          <cell r="Q193">
            <v>114931</v>
          </cell>
          <cell r="S193">
            <v>1322729</v>
          </cell>
          <cell r="U193">
            <v>513075</v>
          </cell>
          <cell r="V193" t="str">
            <v>OBLIGATORIO ACCIDENTE DE TRAN</v>
          </cell>
          <cell r="W193">
            <v>14996</v>
          </cell>
        </row>
        <row r="194">
          <cell r="A194">
            <v>512510</v>
          </cell>
          <cell r="B194" t="str">
            <v>AFILIACIONES</v>
          </cell>
          <cell r="C194">
            <v>1850000</v>
          </cell>
          <cell r="K194">
            <v>513040</v>
          </cell>
          <cell r="L194" t="str">
            <v>FLOTA Y EQUIPO DE TRANSPO</v>
          </cell>
          <cell r="M194">
            <v>132174</v>
          </cell>
          <cell r="O194">
            <v>132174</v>
          </cell>
          <cell r="Q194">
            <v>132174</v>
          </cell>
          <cell r="S194">
            <v>673524</v>
          </cell>
          <cell r="U194">
            <v>513080</v>
          </cell>
          <cell r="V194" t="str">
            <v>LUCRO CESANTE</v>
          </cell>
          <cell r="W194">
            <v>331491</v>
          </cell>
        </row>
        <row r="195">
          <cell r="A195">
            <v>513005</v>
          </cell>
          <cell r="B195" t="str">
            <v>MANEJO</v>
          </cell>
          <cell r="C195">
            <v>17594</v>
          </cell>
          <cell r="E195">
            <v>18758.61</v>
          </cell>
          <cell r="G195">
            <v>18514</v>
          </cell>
          <cell r="I195">
            <v>17357</v>
          </cell>
          <cell r="K195">
            <v>513050</v>
          </cell>
          <cell r="L195" t="str">
            <v>MANEJO GLOBAL COMERCIAL</v>
          </cell>
          <cell r="M195">
            <v>28710</v>
          </cell>
          <cell r="O195">
            <v>28710</v>
          </cell>
          <cell r="Q195">
            <v>28710</v>
          </cell>
          <cell r="S195">
            <v>28710</v>
          </cell>
          <cell r="U195">
            <v>513510</v>
          </cell>
          <cell r="V195" t="str">
            <v>TEMPORALES</v>
          </cell>
          <cell r="W195">
            <v>6361491</v>
          </cell>
        </row>
        <row r="196">
          <cell r="A196">
            <v>513010</v>
          </cell>
          <cell r="B196" t="str">
            <v>CUMPLIMIENTO</v>
          </cell>
          <cell r="C196">
            <v>43897</v>
          </cell>
          <cell r="E196">
            <v>53575.43</v>
          </cell>
          <cell r="G196">
            <v>32999</v>
          </cell>
          <cell r="I196">
            <v>72481</v>
          </cell>
          <cell r="K196">
            <v>513055</v>
          </cell>
          <cell r="L196" t="str">
            <v>RESPONSABILIDAD CIVIL EXT</v>
          </cell>
          <cell r="M196">
            <v>34093</v>
          </cell>
          <cell r="O196">
            <v>34093</v>
          </cell>
          <cell r="Q196">
            <v>34093</v>
          </cell>
          <cell r="S196">
            <v>34093</v>
          </cell>
          <cell r="U196">
            <v>513510</v>
          </cell>
          <cell r="V196" t="str">
            <v>TEMPORALES</v>
          </cell>
          <cell r="W196">
            <v>6361491</v>
          </cell>
        </row>
        <row r="197">
          <cell r="A197">
            <v>513040</v>
          </cell>
          <cell r="B197" t="str">
            <v>FLOTA Y EQUIPO DE TRANSPO</v>
          </cell>
          <cell r="C197">
            <v>134704</v>
          </cell>
          <cell r="E197">
            <v>143599.47</v>
          </cell>
          <cell r="G197">
            <v>140985</v>
          </cell>
          <cell r="I197">
            <v>132174</v>
          </cell>
          <cell r="K197">
            <v>513075</v>
          </cell>
          <cell r="L197" t="str">
            <v>OBLIGATORIO ACCIDENTE DE</v>
          </cell>
          <cell r="O197">
            <v>11497</v>
          </cell>
          <cell r="Q197">
            <v>14996</v>
          </cell>
          <cell r="S197">
            <v>14996</v>
          </cell>
          <cell r="U197">
            <v>513520</v>
          </cell>
          <cell r="V197" t="str">
            <v>PROCESAMIENTO ELECTRONICO DE</v>
          </cell>
          <cell r="W197">
            <v>647081</v>
          </cell>
        </row>
        <row r="198">
          <cell r="A198">
            <v>513050</v>
          </cell>
          <cell r="B198" t="str">
            <v>MANEJO GLOBAL COMERCIAL</v>
          </cell>
          <cell r="C198">
            <v>29257</v>
          </cell>
          <cell r="E198">
            <v>31188.75</v>
          </cell>
          <cell r="G198">
            <v>30624</v>
          </cell>
          <cell r="I198">
            <v>28710</v>
          </cell>
          <cell r="K198">
            <v>513080</v>
          </cell>
          <cell r="L198" t="str">
            <v>LUCRO CESANTE</v>
          </cell>
          <cell r="M198">
            <v>662983</v>
          </cell>
          <cell r="O198">
            <v>331492</v>
          </cell>
          <cell r="Q198">
            <v>331492</v>
          </cell>
          <cell r="S198">
            <v>331492</v>
          </cell>
          <cell r="U198">
            <v>513535</v>
          </cell>
          <cell r="V198" t="str">
            <v>TELEFONO</v>
          </cell>
          <cell r="W198">
            <v>206712</v>
          </cell>
        </row>
        <row r="199">
          <cell r="A199">
            <v>513055</v>
          </cell>
          <cell r="B199" t="str">
            <v>RESPONSABILIDAD CIVIL EXT</v>
          </cell>
          <cell r="C199">
            <v>34742</v>
          </cell>
          <cell r="E199">
            <v>37036.410000000003</v>
          </cell>
          <cell r="G199">
            <v>36366</v>
          </cell>
          <cell r="I199">
            <v>34093</v>
          </cell>
          <cell r="K199">
            <v>513505</v>
          </cell>
          <cell r="L199" t="str">
            <v>ASEO Y VIGILANCIA</v>
          </cell>
          <cell r="M199">
            <v>1075044</v>
          </cell>
          <cell r="S199">
            <v>1000000</v>
          </cell>
          <cell r="U199">
            <v>513540</v>
          </cell>
          <cell r="V199" t="str">
            <v>CORREO, PORTES Y TELEGRAMAS</v>
          </cell>
          <cell r="W199">
            <v>40800</v>
          </cell>
        </row>
        <row r="200">
          <cell r="A200">
            <v>513510</v>
          </cell>
          <cell r="B200" t="str">
            <v>TEMPORALES</v>
          </cell>
          <cell r="C200">
            <v>5249576</v>
          </cell>
          <cell r="E200">
            <v>6955515</v>
          </cell>
          <cell r="G200">
            <v>5654422</v>
          </cell>
          <cell r="I200">
            <v>7954192</v>
          </cell>
          <cell r="K200">
            <v>513510</v>
          </cell>
          <cell r="L200" t="str">
            <v>TEMPORALES</v>
          </cell>
          <cell r="M200">
            <v>8117354</v>
          </cell>
          <cell r="O200">
            <v>8887904</v>
          </cell>
          <cell r="Q200">
            <v>7680843</v>
          </cell>
          <cell r="S200">
            <v>7521724</v>
          </cell>
          <cell r="U200">
            <v>513555</v>
          </cell>
          <cell r="V200" t="str">
            <v>GAS</v>
          </cell>
          <cell r="W200">
            <v>101096</v>
          </cell>
        </row>
        <row r="201">
          <cell r="A201">
            <v>513510</v>
          </cell>
          <cell r="B201" t="str">
            <v>TEMPORALES</v>
          </cell>
          <cell r="C201">
            <v>5249576</v>
          </cell>
          <cell r="E201">
            <v>6955515</v>
          </cell>
          <cell r="G201">
            <v>5654422</v>
          </cell>
          <cell r="I201">
            <v>7954192</v>
          </cell>
          <cell r="K201">
            <v>513510</v>
          </cell>
          <cell r="L201" t="str">
            <v>TEMPORALES</v>
          </cell>
          <cell r="M201">
            <v>8117354</v>
          </cell>
          <cell r="O201">
            <v>8887904</v>
          </cell>
          <cell r="Q201">
            <v>7680843</v>
          </cell>
          <cell r="S201">
            <v>7521724</v>
          </cell>
          <cell r="U201">
            <v>514010</v>
          </cell>
          <cell r="V201" t="str">
            <v>REGISTRO MERCANTIL</v>
          </cell>
          <cell r="W201">
            <v>125800</v>
          </cell>
        </row>
        <row r="202">
          <cell r="A202">
            <v>513515</v>
          </cell>
          <cell r="B202" t="str">
            <v>ASISTENCIA TECNICA</v>
          </cell>
          <cell r="E202">
            <v>96000</v>
          </cell>
          <cell r="K202">
            <v>513520</v>
          </cell>
          <cell r="L202" t="str">
            <v>PROCESAMIENTO ELECTRONICO</v>
          </cell>
          <cell r="O202">
            <v>657229</v>
          </cell>
          <cell r="Q202">
            <v>653107</v>
          </cell>
          <cell r="S202">
            <v>648686</v>
          </cell>
          <cell r="U202">
            <v>514510</v>
          </cell>
          <cell r="V202" t="str">
            <v>CONSTRUCCIONES Y EDIFICACIONE</v>
          </cell>
          <cell r="W202">
            <v>670268</v>
          </cell>
        </row>
        <row r="203">
          <cell r="A203">
            <v>513535</v>
          </cell>
          <cell r="B203" t="str">
            <v>TELEFONO</v>
          </cell>
          <cell r="C203">
            <v>251489</v>
          </cell>
          <cell r="E203">
            <v>171783.87</v>
          </cell>
          <cell r="G203">
            <v>344902.2</v>
          </cell>
          <cell r="I203">
            <v>107438</v>
          </cell>
          <cell r="K203">
            <v>513535</v>
          </cell>
          <cell r="L203" t="str">
            <v>TELEFONO</v>
          </cell>
          <cell r="M203">
            <v>1054856.99</v>
          </cell>
          <cell r="O203">
            <v>186642</v>
          </cell>
          <cell r="Q203">
            <v>80274</v>
          </cell>
          <cell r="S203">
            <v>291012</v>
          </cell>
          <cell r="U203">
            <v>514515</v>
          </cell>
          <cell r="V203" t="str">
            <v>MAQUINIARIA Y EQUIPO</v>
          </cell>
          <cell r="W203">
            <v>335000</v>
          </cell>
        </row>
        <row r="204">
          <cell r="A204">
            <v>513540</v>
          </cell>
          <cell r="B204" t="str">
            <v>CORREO, PORTES Y TELEGRAM</v>
          </cell>
          <cell r="E204">
            <v>38892</v>
          </cell>
          <cell r="G204">
            <v>20700</v>
          </cell>
          <cell r="I204">
            <v>8100</v>
          </cell>
          <cell r="K204">
            <v>513540</v>
          </cell>
          <cell r="L204" t="str">
            <v>CORREO, PORTES Y TELEGRAM</v>
          </cell>
          <cell r="M204">
            <v>28061</v>
          </cell>
          <cell r="O204">
            <v>4500</v>
          </cell>
          <cell r="S204">
            <v>7900</v>
          </cell>
          <cell r="U204">
            <v>514520</v>
          </cell>
          <cell r="V204" t="str">
            <v>EQUIPO DE OFICINA</v>
          </cell>
          <cell r="W204">
            <v>90000</v>
          </cell>
        </row>
        <row r="205">
          <cell r="A205">
            <v>513550</v>
          </cell>
          <cell r="B205" t="str">
            <v>TRANSPORTE, FLETES Y ACAR</v>
          </cell>
          <cell r="G205">
            <v>5000</v>
          </cell>
          <cell r="K205">
            <v>513550</v>
          </cell>
          <cell r="L205" t="str">
            <v>TRANSPORTE, FLETES Y ACAR</v>
          </cell>
          <cell r="Q205">
            <v>16800</v>
          </cell>
          <cell r="U205">
            <v>514525</v>
          </cell>
          <cell r="V205" t="str">
            <v>EQUIPO DE COMUNICACION Y COMP</v>
          </cell>
          <cell r="W205">
            <v>1543059</v>
          </cell>
        </row>
        <row r="206">
          <cell r="A206">
            <v>514010</v>
          </cell>
          <cell r="B206" t="str">
            <v>REGISTRO MERCANTIL</v>
          </cell>
          <cell r="C206">
            <v>59100</v>
          </cell>
          <cell r="E206">
            <v>18900</v>
          </cell>
          <cell r="G206">
            <v>13500</v>
          </cell>
          <cell r="I206">
            <v>84200</v>
          </cell>
          <cell r="K206">
            <v>513555</v>
          </cell>
          <cell r="L206" t="str">
            <v>GAS</v>
          </cell>
          <cell r="M206">
            <v>43000</v>
          </cell>
          <cell r="S206">
            <v>55603</v>
          </cell>
          <cell r="U206">
            <v>514540</v>
          </cell>
          <cell r="V206" t="str">
            <v>FLOTA Y EQUIPO DE TRANSPORTE</v>
          </cell>
          <cell r="W206">
            <v>385166</v>
          </cell>
        </row>
        <row r="207">
          <cell r="A207">
            <v>514015</v>
          </cell>
          <cell r="B207" t="str">
            <v>TRAMITES Y LICENCIAS</v>
          </cell>
          <cell r="C207">
            <v>150800</v>
          </cell>
          <cell r="G207">
            <v>11445</v>
          </cell>
          <cell r="K207">
            <v>514005</v>
          </cell>
          <cell r="L207" t="str">
            <v>NOTARIALES</v>
          </cell>
          <cell r="O207">
            <v>2000</v>
          </cell>
          <cell r="S207">
            <v>1000</v>
          </cell>
          <cell r="U207">
            <v>515005</v>
          </cell>
          <cell r="V207" t="str">
            <v>INSTALACIONES ELECTRICAS</v>
          </cell>
          <cell r="W207">
            <v>50000</v>
          </cell>
        </row>
        <row r="208">
          <cell r="A208">
            <v>514510</v>
          </cell>
          <cell r="B208" t="str">
            <v>CONSTRUCCIONES Y EDIFICAC</v>
          </cell>
          <cell r="C208">
            <v>252899.36</v>
          </cell>
          <cell r="E208">
            <v>1298478.46</v>
          </cell>
          <cell r="G208">
            <v>563458.28</v>
          </cell>
          <cell r="I208">
            <v>153398.54</v>
          </cell>
          <cell r="K208">
            <v>514010</v>
          </cell>
          <cell r="L208" t="str">
            <v>REGISTRO MERCANTIL</v>
          </cell>
          <cell r="M208">
            <v>39400</v>
          </cell>
          <cell r="O208">
            <v>82100</v>
          </cell>
          <cell r="Q208">
            <v>71350</v>
          </cell>
          <cell r="S208">
            <v>33200</v>
          </cell>
          <cell r="U208">
            <v>515515</v>
          </cell>
          <cell r="V208" t="str">
            <v>PASAJES AEREOS</v>
          </cell>
          <cell r="W208">
            <v>443520</v>
          </cell>
        </row>
        <row r="209">
          <cell r="A209">
            <v>514515</v>
          </cell>
          <cell r="B209" t="str">
            <v>MAQUINIARIA Y EQUIPO</v>
          </cell>
          <cell r="I209">
            <v>175000</v>
          </cell>
          <cell r="K209">
            <v>514015</v>
          </cell>
          <cell r="L209" t="str">
            <v>TRAMITES Y LICENCIAS</v>
          </cell>
          <cell r="M209">
            <v>1600</v>
          </cell>
          <cell r="U209">
            <v>516015</v>
          </cell>
          <cell r="V209" t="str">
            <v>EQUIPO DE OFICINA</v>
          </cell>
          <cell r="W209">
            <v>508449</v>
          </cell>
        </row>
        <row r="210">
          <cell r="A210">
            <v>514520</v>
          </cell>
          <cell r="B210" t="str">
            <v>EQUIPO DE OFICINA</v>
          </cell>
          <cell r="C210">
            <v>7000</v>
          </cell>
          <cell r="K210">
            <v>514510</v>
          </cell>
          <cell r="L210" t="str">
            <v>CONSTRUCCIONES Y EDIFICAC</v>
          </cell>
          <cell r="M210">
            <v>593225.22</v>
          </cell>
          <cell r="O210">
            <v>406796.38</v>
          </cell>
          <cell r="Q210">
            <v>155200</v>
          </cell>
          <cell r="S210">
            <v>262000</v>
          </cell>
          <cell r="U210">
            <v>516020</v>
          </cell>
          <cell r="V210" t="str">
            <v>EQUIPO DE COMUNICACION Y COMP</v>
          </cell>
          <cell r="W210">
            <v>894598</v>
          </cell>
        </row>
        <row r="211">
          <cell r="A211">
            <v>514525</v>
          </cell>
          <cell r="B211" t="str">
            <v>EQUIPO DE COMUNICACION Y</v>
          </cell>
          <cell r="C211">
            <v>1443521</v>
          </cell>
          <cell r="E211">
            <v>874215</v>
          </cell>
          <cell r="G211">
            <v>1054662</v>
          </cell>
          <cell r="I211">
            <v>874068</v>
          </cell>
          <cell r="K211">
            <v>514515</v>
          </cell>
          <cell r="L211" t="str">
            <v>MAQUINIARIA Y EQUIPO</v>
          </cell>
          <cell r="O211">
            <v>140000</v>
          </cell>
          <cell r="S211">
            <v>130000</v>
          </cell>
          <cell r="U211">
            <v>516060</v>
          </cell>
          <cell r="V211" t="str">
            <v>ARMAMENTO DE VIGILANCIA</v>
          </cell>
          <cell r="W211">
            <v>55553</v>
          </cell>
        </row>
        <row r="212">
          <cell r="A212">
            <v>514540</v>
          </cell>
          <cell r="B212" t="str">
            <v>FLOTA Y EQUIPO DE TRANSPO</v>
          </cell>
          <cell r="C212">
            <v>1268192</v>
          </cell>
          <cell r="G212">
            <v>390121</v>
          </cell>
          <cell r="I212">
            <v>666606</v>
          </cell>
          <cell r="K212">
            <v>514520</v>
          </cell>
          <cell r="L212" t="str">
            <v>EQUIPO DE OFICINA</v>
          </cell>
          <cell r="M212">
            <v>50000</v>
          </cell>
          <cell r="S212">
            <v>70000</v>
          </cell>
          <cell r="U212">
            <v>519525</v>
          </cell>
          <cell r="V212" t="str">
            <v>ELEMENTOS DE ASEO Y CAFETERIA</v>
          </cell>
          <cell r="W212">
            <v>16413</v>
          </cell>
        </row>
        <row r="213">
          <cell r="A213">
            <v>515005</v>
          </cell>
          <cell r="B213" t="str">
            <v>INSTALACIONES ELECTRICAS</v>
          </cell>
          <cell r="G213">
            <v>52930</v>
          </cell>
          <cell r="K213">
            <v>514525</v>
          </cell>
          <cell r="L213" t="str">
            <v>EQUIPO DE COMUNICACION Y</v>
          </cell>
          <cell r="M213">
            <v>3294878</v>
          </cell>
          <cell r="O213">
            <v>2850000</v>
          </cell>
          <cell r="Q213">
            <v>210000</v>
          </cell>
          <cell r="S213">
            <v>370344</v>
          </cell>
          <cell r="U213">
            <v>519530</v>
          </cell>
          <cell r="V213" t="str">
            <v>UTILES, PAPELERIA Y FOTOCOPIA</v>
          </cell>
          <cell r="W213">
            <v>801575.99</v>
          </cell>
        </row>
        <row r="214">
          <cell r="A214">
            <v>515015</v>
          </cell>
          <cell r="B214" t="str">
            <v>REPARACIONES LOCATIVAS</v>
          </cell>
          <cell r="I214">
            <v>24380</v>
          </cell>
          <cell r="K214">
            <v>514540</v>
          </cell>
          <cell r="L214" t="str">
            <v>FLOTA Y EQUIPO DE TRANSPO</v>
          </cell>
          <cell r="M214">
            <v>652029</v>
          </cell>
          <cell r="S214">
            <v>276884</v>
          </cell>
          <cell r="U214">
            <v>519545</v>
          </cell>
          <cell r="V214" t="str">
            <v>TAXIS Y BUSES</v>
          </cell>
          <cell r="W214">
            <v>405700</v>
          </cell>
        </row>
        <row r="215">
          <cell r="A215">
            <v>515515</v>
          </cell>
          <cell r="B215" t="str">
            <v>PASAJES AEREOS</v>
          </cell>
          <cell r="C215">
            <v>474000</v>
          </cell>
          <cell r="G215">
            <v>335900</v>
          </cell>
          <cell r="K215">
            <v>515005</v>
          </cell>
          <cell r="L215" t="str">
            <v>INSTALACIONES ELECTRICAS</v>
          </cell>
          <cell r="O215">
            <v>50000</v>
          </cell>
          <cell r="U215">
            <v>519560</v>
          </cell>
          <cell r="V215" t="str">
            <v>CASINO Y RESTAURANTE</v>
          </cell>
          <cell r="W215">
            <v>723215</v>
          </cell>
        </row>
        <row r="216">
          <cell r="A216">
            <v>516015</v>
          </cell>
          <cell r="B216" t="str">
            <v>EQUIPO DE OFICINA</v>
          </cell>
          <cell r="C216">
            <v>473643</v>
          </cell>
          <cell r="G216">
            <v>475347</v>
          </cell>
          <cell r="I216">
            <v>964523</v>
          </cell>
          <cell r="K216">
            <v>515515</v>
          </cell>
          <cell r="L216" t="str">
            <v>PASAJES AEREOS</v>
          </cell>
          <cell r="O216">
            <v>289440</v>
          </cell>
          <cell r="Q216">
            <v>325400</v>
          </cell>
          <cell r="S216">
            <v>1449432</v>
          </cell>
          <cell r="U216">
            <v>519565</v>
          </cell>
          <cell r="V216" t="str">
            <v>PARQUEADEROS</v>
          </cell>
          <cell r="W216">
            <v>71393</v>
          </cell>
        </row>
        <row r="217">
          <cell r="A217">
            <v>516020</v>
          </cell>
          <cell r="B217" t="str">
            <v>EQUIPO DE COMUNICACION Y</v>
          </cell>
          <cell r="C217">
            <v>1064736</v>
          </cell>
          <cell r="G217">
            <v>1068565</v>
          </cell>
          <cell r="I217">
            <v>2164892</v>
          </cell>
          <cell r="K217">
            <v>516015</v>
          </cell>
          <cell r="L217" t="str">
            <v>EQUIPO DE OFICINA</v>
          </cell>
          <cell r="M217">
            <v>488822</v>
          </cell>
          <cell r="O217">
            <v>499866</v>
          </cell>
          <cell r="Q217">
            <v>503299</v>
          </cell>
          <cell r="S217">
            <v>508246</v>
          </cell>
          <cell r="U217">
            <v>519595</v>
          </cell>
          <cell r="V217" t="str">
            <v>OTROS</v>
          </cell>
          <cell r="W217">
            <v>53500</v>
          </cell>
        </row>
        <row r="218">
          <cell r="A218">
            <v>516060</v>
          </cell>
          <cell r="B218" t="str">
            <v>ARMAMENTO DE VIGILANCIA</v>
          </cell>
          <cell r="C218">
            <v>53271</v>
          </cell>
          <cell r="G218">
            <v>53462</v>
          </cell>
          <cell r="I218">
            <v>108313</v>
          </cell>
          <cell r="K218">
            <v>516020</v>
          </cell>
          <cell r="L218" t="str">
            <v>EQUIPO DE COMUNICACION Y</v>
          </cell>
          <cell r="M218">
            <v>1095503</v>
          </cell>
          <cell r="O218">
            <v>1100655</v>
          </cell>
          <cell r="Q218">
            <v>967035</v>
          </cell>
          <cell r="S218">
            <v>917583</v>
          </cell>
          <cell r="U218">
            <v>519595</v>
          </cell>
          <cell r="V218" t="str">
            <v>OTROS</v>
          </cell>
          <cell r="W218">
            <v>53500</v>
          </cell>
        </row>
        <row r="219">
          <cell r="A219">
            <v>519520</v>
          </cell>
          <cell r="B219" t="str">
            <v>GASTOS DE REPRES. Y RELAC</v>
          </cell>
          <cell r="I219">
            <v>40000</v>
          </cell>
          <cell r="K219">
            <v>516060</v>
          </cell>
          <cell r="L219" t="str">
            <v>ARMAMENTO DE VIGILANCIA</v>
          </cell>
          <cell r="M219">
            <v>54810</v>
          </cell>
          <cell r="O219">
            <v>55068</v>
          </cell>
          <cell r="Q219">
            <v>55299</v>
          </cell>
          <cell r="S219">
            <v>55531</v>
          </cell>
          <cell r="U219">
            <v>520506</v>
          </cell>
          <cell r="V219" t="str">
            <v>SUELDOS</v>
          </cell>
          <cell r="W219">
            <v>6942646</v>
          </cell>
        </row>
        <row r="220">
          <cell r="A220">
            <v>519525</v>
          </cell>
          <cell r="B220" t="str">
            <v>ELEMENTOS DE ASEO Y CAFET</v>
          </cell>
          <cell r="C220">
            <v>390641</v>
          </cell>
          <cell r="E220">
            <v>402258</v>
          </cell>
          <cell r="G220">
            <v>264700</v>
          </cell>
          <cell r="I220">
            <v>448362</v>
          </cell>
          <cell r="K220">
            <v>519510</v>
          </cell>
          <cell r="L220" t="str">
            <v>LIBROS, SUSCRIP, PERIODIC</v>
          </cell>
          <cell r="O220">
            <v>39000</v>
          </cell>
          <cell r="U220">
            <v>520530</v>
          </cell>
          <cell r="V220" t="str">
            <v>CESANTIAS</v>
          </cell>
          <cell r="W220">
            <v>578554</v>
          </cell>
        </row>
        <row r="221">
          <cell r="A221">
            <v>519530</v>
          </cell>
          <cell r="B221" t="str">
            <v>UTILES, PAPELERIA Y FOTOC</v>
          </cell>
          <cell r="C221">
            <v>968230</v>
          </cell>
          <cell r="E221">
            <v>949898.75</v>
          </cell>
          <cell r="G221">
            <v>1468231.21</v>
          </cell>
          <cell r="I221">
            <v>1216693.79</v>
          </cell>
          <cell r="K221">
            <v>519520</v>
          </cell>
          <cell r="L221" t="str">
            <v>GASTOS DE REPRES. Y RELAC</v>
          </cell>
          <cell r="O221">
            <v>32000</v>
          </cell>
          <cell r="U221">
            <v>520533</v>
          </cell>
          <cell r="V221" t="str">
            <v>INTERESES SOBRE CESANTIAS</v>
          </cell>
          <cell r="W221">
            <v>98770</v>
          </cell>
        </row>
        <row r="222">
          <cell r="A222">
            <v>519535</v>
          </cell>
          <cell r="B222" t="str">
            <v>COMBUSTIBLES Y LUBRICANTE</v>
          </cell>
          <cell r="C222">
            <v>66240</v>
          </cell>
          <cell r="E222">
            <v>10000</v>
          </cell>
          <cell r="G222">
            <v>8000</v>
          </cell>
          <cell r="I222">
            <v>9000</v>
          </cell>
          <cell r="K222">
            <v>519525</v>
          </cell>
          <cell r="L222" t="str">
            <v>ELEMENTOS DE ASEO Y CAFET</v>
          </cell>
          <cell r="M222">
            <v>166998</v>
          </cell>
          <cell r="O222">
            <v>382500</v>
          </cell>
          <cell r="Q222">
            <v>6000</v>
          </cell>
          <cell r="S222">
            <v>91196</v>
          </cell>
          <cell r="U222">
            <v>520536</v>
          </cell>
          <cell r="V222" t="str">
            <v>PRIMA DE SERVICIOS</v>
          </cell>
          <cell r="W222">
            <v>578552</v>
          </cell>
        </row>
        <row r="223">
          <cell r="A223">
            <v>519545</v>
          </cell>
          <cell r="B223" t="str">
            <v>TAXIS Y BUSES</v>
          </cell>
          <cell r="C223">
            <v>150200</v>
          </cell>
          <cell r="E223">
            <v>193500</v>
          </cell>
          <cell r="G223">
            <v>149500</v>
          </cell>
          <cell r="I223">
            <v>323400</v>
          </cell>
          <cell r="K223">
            <v>519530</v>
          </cell>
          <cell r="L223" t="str">
            <v>UTILES, PAPELERIA Y FOTOC</v>
          </cell>
          <cell r="M223">
            <v>1011655</v>
          </cell>
          <cell r="O223">
            <v>1051481</v>
          </cell>
          <cell r="Q223">
            <v>964258.78</v>
          </cell>
          <cell r="S223">
            <v>1837063</v>
          </cell>
          <cell r="U223">
            <v>520539</v>
          </cell>
          <cell r="V223" t="str">
            <v>VACACIONES</v>
          </cell>
          <cell r="W223">
            <v>289275</v>
          </cell>
        </row>
        <row r="224">
          <cell r="A224">
            <v>519560</v>
          </cell>
          <cell r="B224" t="str">
            <v>CASINO Y RESTAURANTE</v>
          </cell>
          <cell r="C224">
            <v>37500</v>
          </cell>
          <cell r="E224">
            <v>118174</v>
          </cell>
          <cell r="G224">
            <v>79400</v>
          </cell>
          <cell r="I224">
            <v>39966</v>
          </cell>
          <cell r="K224">
            <v>519535</v>
          </cell>
          <cell r="L224" t="str">
            <v>COMBUSTIBLES Y LUBRICANTE</v>
          </cell>
          <cell r="M224">
            <v>36000</v>
          </cell>
          <cell r="O224">
            <v>18000</v>
          </cell>
          <cell r="S224">
            <v>54000</v>
          </cell>
          <cell r="U224">
            <v>520545</v>
          </cell>
          <cell r="V224" t="str">
            <v>AUXILIOS</v>
          </cell>
          <cell r="W224">
            <v>2237485</v>
          </cell>
        </row>
        <row r="225">
          <cell r="A225">
            <v>519565</v>
          </cell>
          <cell r="B225" t="str">
            <v>PARQUEADEROS</v>
          </cell>
          <cell r="C225">
            <v>17400</v>
          </cell>
          <cell r="E225">
            <v>28900</v>
          </cell>
          <cell r="G225">
            <v>13700</v>
          </cell>
          <cell r="I225">
            <v>40300</v>
          </cell>
          <cell r="K225">
            <v>519545</v>
          </cell>
          <cell r="L225" t="str">
            <v>TAXIS Y BUSES</v>
          </cell>
          <cell r="M225">
            <v>272900</v>
          </cell>
          <cell r="O225">
            <v>219500</v>
          </cell>
          <cell r="Q225">
            <v>224000</v>
          </cell>
          <cell r="S225">
            <v>253000</v>
          </cell>
          <cell r="U225">
            <v>520545</v>
          </cell>
          <cell r="V225" t="str">
            <v>AUXILIOS</v>
          </cell>
          <cell r="W225">
            <v>2237485</v>
          </cell>
        </row>
        <row r="226">
          <cell r="A226">
            <v>519595</v>
          </cell>
          <cell r="B226" t="str">
            <v>OTROS</v>
          </cell>
          <cell r="K226">
            <v>519550</v>
          </cell>
          <cell r="L226" t="str">
            <v>ESTAMPILLAS</v>
          </cell>
          <cell r="S226">
            <v>13800</v>
          </cell>
          <cell r="U226">
            <v>520568</v>
          </cell>
          <cell r="V226" t="str">
            <v>APORTES ADM. RIESGOS PROFESIO</v>
          </cell>
          <cell r="W226">
            <v>52600</v>
          </cell>
        </row>
        <row r="227">
          <cell r="A227">
            <v>519595</v>
          </cell>
          <cell r="B227" t="str">
            <v>OTROS</v>
          </cell>
          <cell r="K227">
            <v>519560</v>
          </cell>
          <cell r="L227" t="str">
            <v>CASINO Y RESTAURANTE</v>
          </cell>
          <cell r="M227">
            <v>50483</v>
          </cell>
          <cell r="O227">
            <v>66310</v>
          </cell>
          <cell r="Q227">
            <v>127672</v>
          </cell>
          <cell r="S227">
            <v>530128</v>
          </cell>
          <cell r="U227">
            <v>520569</v>
          </cell>
          <cell r="V227" t="str">
            <v>APORTES A ENT.PROMOTORAS SALU</v>
          </cell>
          <cell r="W227">
            <v>555519</v>
          </cell>
        </row>
        <row r="228">
          <cell r="A228">
            <v>520506</v>
          </cell>
          <cell r="B228" t="str">
            <v>SUELDOS</v>
          </cell>
          <cell r="C228">
            <v>4556661</v>
          </cell>
          <cell r="E228">
            <v>6514990</v>
          </cell>
          <cell r="G228">
            <v>6381657</v>
          </cell>
          <cell r="I228">
            <v>7370303</v>
          </cell>
          <cell r="K228">
            <v>519565</v>
          </cell>
          <cell r="L228" t="str">
            <v>PARQUEADEROS</v>
          </cell>
          <cell r="M228">
            <v>28460</v>
          </cell>
          <cell r="O228">
            <v>7700</v>
          </cell>
          <cell r="S228">
            <v>8400</v>
          </cell>
          <cell r="U228">
            <v>520570</v>
          </cell>
          <cell r="V228" t="str">
            <v>APORTES FONDOS DE PENSIONES Y</v>
          </cell>
          <cell r="W228">
            <v>731541</v>
          </cell>
        </row>
        <row r="229">
          <cell r="A229">
            <v>520527</v>
          </cell>
          <cell r="B229" t="str">
            <v>SUBSIDIO DE TRANSPORTE</v>
          </cell>
          <cell r="C229">
            <v>71200</v>
          </cell>
          <cell r="K229">
            <v>519595</v>
          </cell>
          <cell r="L229" t="str">
            <v>OTROS</v>
          </cell>
          <cell r="S229">
            <v>29400</v>
          </cell>
          <cell r="U229">
            <v>520572</v>
          </cell>
          <cell r="V229" t="str">
            <v>APORTES CAJAS DE COMPENSACION</v>
          </cell>
          <cell r="W229">
            <v>484866</v>
          </cell>
        </row>
        <row r="230">
          <cell r="A230">
            <v>520530</v>
          </cell>
          <cell r="B230" t="str">
            <v>CESANTIAS</v>
          </cell>
          <cell r="C230">
            <v>385501</v>
          </cell>
          <cell r="E230">
            <v>542699</v>
          </cell>
          <cell r="G230">
            <v>542699</v>
          </cell>
          <cell r="I230">
            <v>613946</v>
          </cell>
          <cell r="K230">
            <v>519595</v>
          </cell>
          <cell r="L230" t="str">
            <v>OTROS</v>
          </cell>
          <cell r="S230">
            <v>29400</v>
          </cell>
          <cell r="U230">
            <v>520575</v>
          </cell>
          <cell r="V230" t="str">
            <v>APORTES AL I.C.B.F.</v>
          </cell>
          <cell r="W230">
            <v>369404</v>
          </cell>
        </row>
        <row r="231">
          <cell r="A231">
            <v>520533</v>
          </cell>
          <cell r="B231" t="str">
            <v>INTERESES SOBRE CESANTIAS</v>
          </cell>
          <cell r="C231">
            <v>46279</v>
          </cell>
          <cell r="E231">
            <v>65150</v>
          </cell>
          <cell r="G231">
            <v>65150</v>
          </cell>
          <cell r="I231">
            <v>73703</v>
          </cell>
          <cell r="K231">
            <v>520506</v>
          </cell>
          <cell r="L231" t="str">
            <v>SUELDOS</v>
          </cell>
          <cell r="M231">
            <v>6942646</v>
          </cell>
          <cell r="O231">
            <v>6942646</v>
          </cell>
          <cell r="Q231">
            <v>6942646</v>
          </cell>
          <cell r="S231">
            <v>6942646</v>
          </cell>
          <cell r="U231">
            <v>520578</v>
          </cell>
          <cell r="V231" t="str">
            <v>SENA</v>
          </cell>
          <cell r="W231">
            <v>230924</v>
          </cell>
        </row>
        <row r="232">
          <cell r="A232">
            <v>520536</v>
          </cell>
          <cell r="B232" t="str">
            <v>PRIMA DE SERVICIOS</v>
          </cell>
          <cell r="C232">
            <v>385501</v>
          </cell>
          <cell r="E232">
            <v>542699</v>
          </cell>
          <cell r="G232">
            <v>542699</v>
          </cell>
          <cell r="I232">
            <v>613946</v>
          </cell>
          <cell r="K232">
            <v>520518</v>
          </cell>
          <cell r="L232" t="str">
            <v>COMISIONES</v>
          </cell>
          <cell r="O232">
            <v>1526568</v>
          </cell>
          <cell r="U232">
            <v>520595</v>
          </cell>
          <cell r="V232" t="str">
            <v>OTROS</v>
          </cell>
          <cell r="W232">
            <v>377200</v>
          </cell>
        </row>
        <row r="233">
          <cell r="A233">
            <v>520539</v>
          </cell>
          <cell r="B233" t="str">
            <v>VACACIONES</v>
          </cell>
          <cell r="C233">
            <v>189557</v>
          </cell>
          <cell r="E233">
            <v>271024</v>
          </cell>
          <cell r="G233">
            <v>265477</v>
          </cell>
          <cell r="I233">
            <v>306604</v>
          </cell>
          <cell r="K233">
            <v>520530</v>
          </cell>
          <cell r="L233" t="str">
            <v>CESANTIAS</v>
          </cell>
          <cell r="M233">
            <v>578322</v>
          </cell>
          <cell r="O233">
            <v>578322</v>
          </cell>
          <cell r="Q233">
            <v>507511</v>
          </cell>
          <cell r="S233">
            <v>775811</v>
          </cell>
          <cell r="U233">
            <v>520595</v>
          </cell>
          <cell r="V233" t="str">
            <v>OTROS</v>
          </cell>
          <cell r="W233">
            <v>377200</v>
          </cell>
        </row>
        <row r="234">
          <cell r="A234">
            <v>520545</v>
          </cell>
          <cell r="B234" t="str">
            <v>AUXILIOS</v>
          </cell>
          <cell r="C234">
            <v>1493960</v>
          </cell>
          <cell r="E234">
            <v>1493960</v>
          </cell>
          <cell r="G234">
            <v>1493960</v>
          </cell>
          <cell r="I234">
            <v>1690092</v>
          </cell>
          <cell r="K234">
            <v>520533</v>
          </cell>
          <cell r="L234" t="str">
            <v>INTERESES SOBRE CESANTIAS</v>
          </cell>
          <cell r="M234">
            <v>69426</v>
          </cell>
          <cell r="O234">
            <v>69426</v>
          </cell>
          <cell r="Q234">
            <v>66314</v>
          </cell>
          <cell r="S234">
            <v>111163</v>
          </cell>
          <cell r="U234">
            <v>521035</v>
          </cell>
          <cell r="V234" t="str">
            <v>ASESORIA TECNICA</v>
          </cell>
          <cell r="W234">
            <v>1293960</v>
          </cell>
        </row>
        <row r="235">
          <cell r="A235">
            <v>520545</v>
          </cell>
          <cell r="B235" t="str">
            <v>AUXILIOS</v>
          </cell>
          <cell r="C235">
            <v>1493960</v>
          </cell>
          <cell r="E235">
            <v>1493960</v>
          </cell>
          <cell r="G235">
            <v>1493960</v>
          </cell>
          <cell r="I235">
            <v>1690092</v>
          </cell>
          <cell r="K235">
            <v>520536</v>
          </cell>
          <cell r="L235" t="str">
            <v>PRIMA DE SERVICIOS</v>
          </cell>
          <cell r="M235">
            <v>578322</v>
          </cell>
          <cell r="O235">
            <v>578322</v>
          </cell>
          <cell r="Q235">
            <v>507511</v>
          </cell>
          <cell r="S235">
            <v>749110</v>
          </cell>
          <cell r="U235">
            <v>521040</v>
          </cell>
          <cell r="V235" t="str">
            <v>ASESORIA EN VENTAS</v>
          </cell>
          <cell r="W235">
            <v>1250000</v>
          </cell>
        </row>
        <row r="236">
          <cell r="A236">
            <v>520551</v>
          </cell>
          <cell r="B236" t="str">
            <v>DOTACION Y SUMINISTRO A T</v>
          </cell>
          <cell r="I236">
            <v>6000</v>
          </cell>
          <cell r="K236">
            <v>520539</v>
          </cell>
          <cell r="L236" t="str">
            <v>VACACIONES</v>
          </cell>
          <cell r="M236">
            <v>288814</v>
          </cell>
          <cell r="O236">
            <v>288814</v>
          </cell>
          <cell r="Q236">
            <v>253755</v>
          </cell>
          <cell r="S236">
            <v>387357</v>
          </cell>
          <cell r="U236">
            <v>521595</v>
          </cell>
          <cell r="V236" t="str">
            <v>OTROS</v>
          </cell>
        </row>
        <row r="237">
          <cell r="A237">
            <v>520566</v>
          </cell>
          <cell r="B237" t="str">
            <v>GASTOS DEPORTIVOS Y DE RE</v>
          </cell>
          <cell r="I237">
            <v>50000</v>
          </cell>
          <cell r="K237">
            <v>520545</v>
          </cell>
          <cell r="L237" t="str">
            <v>AUXILIOS</v>
          </cell>
          <cell r="M237">
            <v>1592026</v>
          </cell>
          <cell r="O237">
            <v>1592026</v>
          </cell>
          <cell r="Q237">
            <v>1817485</v>
          </cell>
          <cell r="S237">
            <v>1817485</v>
          </cell>
          <cell r="U237">
            <v>521595</v>
          </cell>
          <cell r="V237" t="str">
            <v>OTROS</v>
          </cell>
        </row>
        <row r="238">
          <cell r="A238">
            <v>520568</v>
          </cell>
          <cell r="B238" t="str">
            <v>APORTES ADM. RIESGOS PROF</v>
          </cell>
          <cell r="C238">
            <v>23786</v>
          </cell>
          <cell r="E238">
            <v>98341</v>
          </cell>
          <cell r="G238">
            <v>34008</v>
          </cell>
          <cell r="I238">
            <v>153876</v>
          </cell>
          <cell r="K238">
            <v>520545</v>
          </cell>
          <cell r="L238" t="str">
            <v>AUXILIOS</v>
          </cell>
          <cell r="M238">
            <v>1592026</v>
          </cell>
          <cell r="O238">
            <v>1592026</v>
          </cell>
          <cell r="Q238">
            <v>1817485</v>
          </cell>
          <cell r="S238">
            <v>1817485</v>
          </cell>
          <cell r="U238">
            <v>522040</v>
          </cell>
          <cell r="V238" t="str">
            <v>FLOTA Y EQUIPO DE TRANSPORTE</v>
          </cell>
          <cell r="W238">
            <v>1250000</v>
          </cell>
        </row>
        <row r="239">
          <cell r="A239">
            <v>520569</v>
          </cell>
          <cell r="B239" t="str">
            <v>APORTES A ENT.PROMOTORAS</v>
          </cell>
          <cell r="C239">
            <v>334568</v>
          </cell>
          <cell r="E239">
            <v>612125</v>
          </cell>
          <cell r="G239">
            <v>521199</v>
          </cell>
          <cell r="I239">
            <v>954509</v>
          </cell>
          <cell r="K239">
            <v>520548</v>
          </cell>
          <cell r="L239" t="str">
            <v>BONIFICACION POR MERA LIB</v>
          </cell>
          <cell r="S239">
            <v>3557000</v>
          </cell>
          <cell r="U239">
            <v>523010</v>
          </cell>
          <cell r="V239" t="str">
            <v>CUMPLIMIENTO</v>
          </cell>
          <cell r="W239">
            <v>27811</v>
          </cell>
        </row>
        <row r="240">
          <cell r="A240">
            <v>520570</v>
          </cell>
          <cell r="B240" t="str">
            <v>APORTES FONDOS DE PENSION</v>
          </cell>
          <cell r="C240">
            <v>547220</v>
          </cell>
          <cell r="E240">
            <v>973068</v>
          </cell>
          <cell r="G240">
            <v>653994</v>
          </cell>
          <cell r="I240">
            <v>550477</v>
          </cell>
          <cell r="J240" t="str">
            <v>CR</v>
          </cell>
          <cell r="K240">
            <v>520551</v>
          </cell>
          <cell r="L240" t="str">
            <v>DOTACION Y SUMINISTRO A T</v>
          </cell>
          <cell r="M240">
            <v>45000</v>
          </cell>
          <cell r="O240">
            <v>30000</v>
          </cell>
          <cell r="U240">
            <v>523040</v>
          </cell>
          <cell r="V240" t="str">
            <v>FLOTA Y EQUIPO DE TRANSPORTE</v>
          </cell>
          <cell r="W240">
            <v>224762.77</v>
          </cell>
        </row>
        <row r="241">
          <cell r="A241">
            <v>520572</v>
          </cell>
          <cell r="B241" t="str">
            <v>APORTES CAJAS DE COMPENSA</v>
          </cell>
          <cell r="C241">
            <v>295928</v>
          </cell>
          <cell r="E241">
            <v>415568</v>
          </cell>
          <cell r="G241">
            <v>228600</v>
          </cell>
          <cell r="I241">
            <v>891394</v>
          </cell>
          <cell r="K241">
            <v>520563</v>
          </cell>
          <cell r="L241" t="str">
            <v>CAPACITACION AL PERSONAL</v>
          </cell>
          <cell r="O241">
            <v>65000</v>
          </cell>
          <cell r="U241">
            <v>523080</v>
          </cell>
          <cell r="V241" t="str">
            <v>LUCRO CESANTE</v>
          </cell>
          <cell r="W241">
            <v>226323</v>
          </cell>
        </row>
        <row r="242">
          <cell r="A242">
            <v>520575</v>
          </cell>
          <cell r="B242" t="str">
            <v>APORTES AL I.C.B.F.</v>
          </cell>
          <cell r="C242">
            <v>208946</v>
          </cell>
          <cell r="E242">
            <v>311678</v>
          </cell>
          <cell r="G242">
            <v>171450</v>
          </cell>
          <cell r="I242">
            <v>668545</v>
          </cell>
          <cell r="K242">
            <v>520566</v>
          </cell>
          <cell r="L242" t="str">
            <v>GASTOS DEPORTIVOS Y DE RE</v>
          </cell>
          <cell r="M242">
            <v>35000</v>
          </cell>
          <cell r="O242">
            <v>70000</v>
          </cell>
          <cell r="U242">
            <v>523085</v>
          </cell>
          <cell r="V242" t="str">
            <v>TRANSPORTE DE MERCANCIA</v>
          </cell>
          <cell r="W242">
            <v>1931963</v>
          </cell>
        </row>
        <row r="243">
          <cell r="A243">
            <v>520578</v>
          </cell>
          <cell r="B243" t="str">
            <v>SENA</v>
          </cell>
          <cell r="C243">
            <v>130630</v>
          </cell>
          <cell r="E243">
            <v>207786</v>
          </cell>
          <cell r="G243">
            <v>114300</v>
          </cell>
          <cell r="I243">
            <v>445699</v>
          </cell>
          <cell r="K243">
            <v>520568</v>
          </cell>
          <cell r="L243" t="str">
            <v>APORTES ADM. RIESGOS PROF</v>
          </cell>
          <cell r="M243">
            <v>36240</v>
          </cell>
          <cell r="O243">
            <v>165899</v>
          </cell>
          <cell r="Q243">
            <v>31800</v>
          </cell>
          <cell r="S243">
            <v>52600</v>
          </cell>
          <cell r="U243">
            <v>523095</v>
          </cell>
          <cell r="V243" t="str">
            <v>OTROS</v>
          </cell>
          <cell r="W243">
            <v>1376480</v>
          </cell>
        </row>
        <row r="244">
          <cell r="A244">
            <v>520595</v>
          </cell>
          <cell r="B244" t="str">
            <v>OTROS</v>
          </cell>
          <cell r="K244">
            <v>520569</v>
          </cell>
          <cell r="L244" t="str">
            <v>APORTES A ENT.PROMOTORAS</v>
          </cell>
          <cell r="M244">
            <v>555412</v>
          </cell>
          <cell r="O244">
            <v>839285</v>
          </cell>
          <cell r="Q244">
            <v>487220</v>
          </cell>
          <cell r="S244">
            <v>555519</v>
          </cell>
          <cell r="U244">
            <v>523095</v>
          </cell>
          <cell r="V244" t="str">
            <v>OTROS</v>
          </cell>
          <cell r="W244">
            <v>1376480</v>
          </cell>
        </row>
        <row r="245">
          <cell r="A245">
            <v>520595</v>
          </cell>
          <cell r="B245" t="str">
            <v>OTROS</v>
          </cell>
          <cell r="K245">
            <v>520570</v>
          </cell>
          <cell r="L245" t="str">
            <v>APORTES FONDOS DE PENSION</v>
          </cell>
          <cell r="M245">
            <v>696925</v>
          </cell>
          <cell r="O245">
            <v>408693</v>
          </cell>
          <cell r="Q245">
            <v>635610</v>
          </cell>
          <cell r="S245">
            <v>731541</v>
          </cell>
          <cell r="U245">
            <v>523505</v>
          </cell>
          <cell r="V245" t="str">
            <v>ASEO Y VIGILANCIA</v>
          </cell>
          <cell r="W245">
            <v>181675</v>
          </cell>
        </row>
        <row r="246">
          <cell r="A246">
            <v>521035</v>
          </cell>
          <cell r="B246" t="str">
            <v>ASESORIA TECNICA</v>
          </cell>
          <cell r="C246">
            <v>948904</v>
          </cell>
          <cell r="E246">
            <v>1293960</v>
          </cell>
          <cell r="G246">
            <v>646980</v>
          </cell>
          <cell r="I246">
            <v>1940940</v>
          </cell>
          <cell r="K246">
            <v>520572</v>
          </cell>
          <cell r="L246" t="str">
            <v>APORTES CAJAS DE COMPENSA</v>
          </cell>
          <cell r="M246">
            <v>243605</v>
          </cell>
          <cell r="O246">
            <v>448087</v>
          </cell>
          <cell r="Q246">
            <v>243605</v>
          </cell>
          <cell r="S246">
            <v>277706</v>
          </cell>
          <cell r="U246">
            <v>523510</v>
          </cell>
          <cell r="V246" t="str">
            <v>TEMPORALES</v>
          </cell>
          <cell r="W246">
            <v>21319199</v>
          </cell>
        </row>
        <row r="247">
          <cell r="A247">
            <v>521040</v>
          </cell>
          <cell r="B247" t="str">
            <v>ASESORIA EN VENTAS</v>
          </cell>
          <cell r="E247">
            <v>999999</v>
          </cell>
          <cell r="G247">
            <v>625000</v>
          </cell>
          <cell r="I247">
            <v>1875000</v>
          </cell>
          <cell r="K247">
            <v>520575</v>
          </cell>
          <cell r="L247" t="str">
            <v>APORTES AL I.C.B.F.</v>
          </cell>
          <cell r="M247">
            <v>182704</v>
          </cell>
          <cell r="O247">
            <v>336065</v>
          </cell>
          <cell r="Q247">
            <v>182704</v>
          </cell>
          <cell r="S247">
            <v>208279</v>
          </cell>
          <cell r="U247">
            <v>523510</v>
          </cell>
          <cell r="V247" t="str">
            <v>TEMPORALES</v>
          </cell>
          <cell r="W247">
            <v>21319199</v>
          </cell>
        </row>
        <row r="248">
          <cell r="A248">
            <v>521540</v>
          </cell>
          <cell r="B248" t="str">
            <v>DE VEHICULOS</v>
          </cell>
          <cell r="G248">
            <v>15000</v>
          </cell>
          <cell r="K248">
            <v>520578</v>
          </cell>
          <cell r="L248" t="str">
            <v>SENA</v>
          </cell>
          <cell r="M248">
            <v>121803</v>
          </cell>
          <cell r="O248">
            <v>227604</v>
          </cell>
          <cell r="Q248">
            <v>121803</v>
          </cell>
          <cell r="S248">
            <v>138853</v>
          </cell>
          <cell r="U248">
            <v>523530</v>
          </cell>
          <cell r="V248" t="str">
            <v>ENERGIA ELECTRICA</v>
          </cell>
          <cell r="W248">
            <v>366500</v>
          </cell>
        </row>
        <row r="249">
          <cell r="A249">
            <v>521595</v>
          </cell>
          <cell r="B249" t="str">
            <v>OTROS</v>
          </cell>
          <cell r="C249">
            <v>14814</v>
          </cell>
          <cell r="E249">
            <v>16848.03</v>
          </cell>
          <cell r="G249">
            <v>3091372</v>
          </cell>
          <cell r="I249">
            <v>14148.1</v>
          </cell>
          <cell r="K249">
            <v>520595</v>
          </cell>
          <cell r="L249" t="str">
            <v>OTROS</v>
          </cell>
          <cell r="S249">
            <v>29091</v>
          </cell>
          <cell r="U249">
            <v>523535</v>
          </cell>
          <cell r="V249" t="str">
            <v>TELEFONO</v>
          </cell>
          <cell r="W249">
            <v>3183559.11</v>
          </cell>
        </row>
        <row r="250">
          <cell r="A250">
            <v>521595</v>
          </cell>
          <cell r="B250" t="str">
            <v>OTROS</v>
          </cell>
          <cell r="C250">
            <v>14814</v>
          </cell>
          <cell r="E250">
            <v>16848.03</v>
          </cell>
          <cell r="G250">
            <v>3091372</v>
          </cell>
          <cell r="I250">
            <v>14148.1</v>
          </cell>
          <cell r="K250">
            <v>520595</v>
          </cell>
          <cell r="L250" t="str">
            <v>OTROS</v>
          </cell>
          <cell r="S250">
            <v>29091</v>
          </cell>
          <cell r="U250">
            <v>523540</v>
          </cell>
          <cell r="V250" t="str">
            <v>CORREO, PORTES Y TELEGRAMA</v>
          </cell>
          <cell r="W250">
            <v>253766</v>
          </cell>
        </row>
        <row r="251">
          <cell r="A251">
            <v>522040</v>
          </cell>
          <cell r="B251" t="str">
            <v>FLOTA Y EQUIPO DE TRANSPO</v>
          </cell>
          <cell r="E251">
            <v>999999</v>
          </cell>
          <cell r="G251">
            <v>625000</v>
          </cell>
          <cell r="I251">
            <v>1875000</v>
          </cell>
          <cell r="K251">
            <v>521035</v>
          </cell>
          <cell r="L251" t="str">
            <v>ASESORIA TECNICA</v>
          </cell>
          <cell r="M251">
            <v>1293960</v>
          </cell>
          <cell r="O251">
            <v>1293960</v>
          </cell>
          <cell r="Q251">
            <v>716980</v>
          </cell>
          <cell r="S251">
            <v>1940920</v>
          </cell>
          <cell r="U251">
            <v>523550</v>
          </cell>
          <cell r="V251" t="str">
            <v>TRANSPORTE, FLETES Y ACARREOS</v>
          </cell>
          <cell r="W251">
            <v>31288027</v>
          </cell>
        </row>
        <row r="252">
          <cell r="A252">
            <v>523010</v>
          </cell>
          <cell r="B252" t="str">
            <v>CUMPLIMIENTO</v>
          </cell>
          <cell r="C252">
            <v>40048</v>
          </cell>
          <cell r="E252">
            <v>16003.5</v>
          </cell>
          <cell r="G252">
            <v>12740</v>
          </cell>
          <cell r="I252">
            <v>6805.5</v>
          </cell>
          <cell r="K252">
            <v>521040</v>
          </cell>
          <cell r="L252" t="str">
            <v>ASESORIA EN VENTAS</v>
          </cell>
          <cell r="M252">
            <v>1250000</v>
          </cell>
          <cell r="O252">
            <v>1543188</v>
          </cell>
          <cell r="S252">
            <v>958333</v>
          </cell>
          <cell r="U252">
            <v>523551</v>
          </cell>
          <cell r="V252" t="str">
            <v>FLETES NACIONALES</v>
          </cell>
          <cell r="W252">
            <v>208547</v>
          </cell>
        </row>
        <row r="253">
          <cell r="A253">
            <v>523040</v>
          </cell>
          <cell r="B253" t="str">
            <v>FLOTA Y EQUIPO DE TRANSPO</v>
          </cell>
          <cell r="C253">
            <v>195945</v>
          </cell>
          <cell r="E253">
            <v>208885.82</v>
          </cell>
          <cell r="G253">
            <v>443498</v>
          </cell>
          <cell r="I253">
            <v>360576</v>
          </cell>
          <cell r="K253">
            <v>521510</v>
          </cell>
          <cell r="L253" t="str">
            <v>DE TIMBRES</v>
          </cell>
          <cell r="S253">
            <v>256000</v>
          </cell>
          <cell r="U253">
            <v>523555</v>
          </cell>
          <cell r="V253" t="str">
            <v>GAS</v>
          </cell>
          <cell r="W253">
            <v>82929</v>
          </cell>
        </row>
        <row r="254">
          <cell r="A254">
            <v>523080</v>
          </cell>
          <cell r="B254" t="str">
            <v>LUCRO CESANTE</v>
          </cell>
          <cell r="G254">
            <v>678967</v>
          </cell>
          <cell r="I254">
            <v>226322</v>
          </cell>
          <cell r="K254">
            <v>521515</v>
          </cell>
          <cell r="L254" t="str">
            <v>A LA PROPIEDAD RAIZ</v>
          </cell>
          <cell r="S254">
            <v>4143000</v>
          </cell>
          <cell r="U254">
            <v>523560</v>
          </cell>
          <cell r="V254" t="str">
            <v>PROPAGANDA Y PUBLICIDAD</v>
          </cell>
        </row>
        <row r="255">
          <cell r="A255">
            <v>523085</v>
          </cell>
          <cell r="B255" t="str">
            <v>TRANSPORTE DE MERCANCIA</v>
          </cell>
          <cell r="G255">
            <v>395311</v>
          </cell>
          <cell r="I255">
            <v>65885</v>
          </cell>
          <cell r="K255">
            <v>521595</v>
          </cell>
          <cell r="L255" t="str">
            <v>OTROS</v>
          </cell>
          <cell r="M255">
            <v>106820</v>
          </cell>
          <cell r="O255">
            <v>74454.080000000002</v>
          </cell>
          <cell r="Q255">
            <v>17012.560000000001</v>
          </cell>
          <cell r="U255">
            <v>523560</v>
          </cell>
          <cell r="V255" t="str">
            <v>PROPAGANDA Y PUBLICIDAD</v>
          </cell>
        </row>
        <row r="256">
          <cell r="A256">
            <v>523095</v>
          </cell>
          <cell r="B256" t="str">
            <v>OTROS</v>
          </cell>
          <cell r="C256">
            <v>1402698.4</v>
          </cell>
          <cell r="E256">
            <v>1495335.87</v>
          </cell>
          <cell r="G256">
            <v>1468249</v>
          </cell>
          <cell r="I256">
            <v>1376472.4</v>
          </cell>
          <cell r="K256">
            <v>521595</v>
          </cell>
          <cell r="L256" t="str">
            <v>OTROS</v>
          </cell>
          <cell r="M256">
            <v>106820</v>
          </cell>
          <cell r="O256">
            <v>74454.080000000002</v>
          </cell>
          <cell r="Q256">
            <v>17012.560000000001</v>
          </cell>
          <cell r="U256">
            <v>523595</v>
          </cell>
          <cell r="V256" t="str">
            <v>OTROS</v>
          </cell>
        </row>
        <row r="257">
          <cell r="A257">
            <v>523095</v>
          </cell>
          <cell r="B257" t="str">
            <v>OTROS</v>
          </cell>
          <cell r="C257">
            <v>1402698.4</v>
          </cell>
          <cell r="E257">
            <v>1495335.87</v>
          </cell>
          <cell r="G257">
            <v>1468249</v>
          </cell>
          <cell r="I257">
            <v>1376472.4</v>
          </cell>
          <cell r="K257">
            <v>522010</v>
          </cell>
          <cell r="L257" t="str">
            <v>CONSTRUCCIONES Y EDIFICAC</v>
          </cell>
          <cell r="M257">
            <v>640375</v>
          </cell>
          <cell r="U257">
            <v>523595</v>
          </cell>
          <cell r="V257" t="str">
            <v>OTROS</v>
          </cell>
        </row>
        <row r="258">
          <cell r="A258">
            <v>523505</v>
          </cell>
          <cell r="B258" t="str">
            <v>ASEO Y VIGILANCIA</v>
          </cell>
          <cell r="C258">
            <v>170000</v>
          </cell>
          <cell r="E258">
            <v>199544</v>
          </cell>
          <cell r="G258">
            <v>176556</v>
          </cell>
          <cell r="I258">
            <v>89675</v>
          </cell>
          <cell r="K258">
            <v>522040</v>
          </cell>
          <cell r="L258" t="str">
            <v>FLOTA Y EQUIPO DE TRANSPO</v>
          </cell>
          <cell r="M258">
            <v>1250000</v>
          </cell>
          <cell r="O258">
            <v>1250000</v>
          </cell>
          <cell r="S258">
            <v>958333</v>
          </cell>
          <cell r="U258">
            <v>524010</v>
          </cell>
          <cell r="V258" t="str">
            <v>REGISTRO MERCANTIL</v>
          </cell>
          <cell r="W258">
            <v>1300</v>
          </cell>
        </row>
        <row r="259">
          <cell r="A259">
            <v>523510</v>
          </cell>
          <cell r="B259" t="str">
            <v>TEMPORALES</v>
          </cell>
          <cell r="C259">
            <v>16831910</v>
          </cell>
          <cell r="E259">
            <v>31295571</v>
          </cell>
          <cell r="G259">
            <v>36127167</v>
          </cell>
          <cell r="I259">
            <v>30762979</v>
          </cell>
          <cell r="K259">
            <v>523010</v>
          </cell>
          <cell r="L259" t="str">
            <v>CUMPLIMIENTO</v>
          </cell>
          <cell r="M259">
            <v>6806</v>
          </cell>
          <cell r="O259">
            <v>48517</v>
          </cell>
          <cell r="Q259">
            <v>36145</v>
          </cell>
          <cell r="S259">
            <v>28644</v>
          </cell>
          <cell r="U259">
            <v>524015</v>
          </cell>
          <cell r="V259" t="str">
            <v>TRAMITES Y LICENCIAS</v>
          </cell>
          <cell r="W259">
            <v>3877250</v>
          </cell>
        </row>
        <row r="260">
          <cell r="A260">
            <v>523510</v>
          </cell>
          <cell r="B260" t="str">
            <v>TEMPORALES</v>
          </cell>
          <cell r="C260">
            <v>16831910</v>
          </cell>
          <cell r="E260">
            <v>31295571</v>
          </cell>
          <cell r="G260">
            <v>36127167</v>
          </cell>
          <cell r="I260">
            <v>30762979</v>
          </cell>
          <cell r="K260">
            <v>523040</v>
          </cell>
          <cell r="L260" t="str">
            <v>FLOTA Y EQUIPO DE TRANSPO</v>
          </cell>
          <cell r="M260">
            <v>224762</v>
          </cell>
          <cell r="O260">
            <v>224761</v>
          </cell>
          <cell r="Q260">
            <v>224762</v>
          </cell>
          <cell r="S260">
            <v>224764</v>
          </cell>
          <cell r="U260">
            <v>524095</v>
          </cell>
          <cell r="V260" t="str">
            <v>OTROS</v>
          </cell>
          <cell r="W260">
            <v>92000</v>
          </cell>
        </row>
        <row r="261">
          <cell r="A261">
            <v>523515</v>
          </cell>
          <cell r="B261" t="str">
            <v>ASISTENCIA TECNICA</v>
          </cell>
          <cell r="G261">
            <v>96000</v>
          </cell>
          <cell r="K261">
            <v>523075</v>
          </cell>
          <cell r="L261" t="str">
            <v>OBLIGATORIO ACCIDENTE DE</v>
          </cell>
          <cell r="Q261">
            <v>391038</v>
          </cell>
          <cell r="U261">
            <v>524095</v>
          </cell>
          <cell r="V261" t="str">
            <v>OTROS</v>
          </cell>
          <cell r="W261">
            <v>92000</v>
          </cell>
        </row>
        <row r="262">
          <cell r="A262">
            <v>523525</v>
          </cell>
          <cell r="B262" t="str">
            <v>ACUEDUCTO Y ALCANTARILLAD</v>
          </cell>
          <cell r="E262">
            <v>32287841</v>
          </cell>
          <cell r="G262">
            <v>420414</v>
          </cell>
          <cell r="I262">
            <v>31475632</v>
          </cell>
          <cell r="J262" t="str">
            <v>CR</v>
          </cell>
          <cell r="K262">
            <v>523080</v>
          </cell>
          <cell r="L262" t="str">
            <v>LUCRO CESANTE</v>
          </cell>
          <cell r="M262">
            <v>226322</v>
          </cell>
          <cell r="O262">
            <v>226322</v>
          </cell>
          <cell r="Q262">
            <v>226322</v>
          </cell>
          <cell r="S262">
            <v>226322</v>
          </cell>
          <cell r="U262">
            <v>524510</v>
          </cell>
          <cell r="V262" t="str">
            <v>CONSTRUCCIONES Y EDIFICACIONE</v>
          </cell>
          <cell r="W262">
            <v>60000</v>
          </cell>
        </row>
        <row r="263">
          <cell r="A263">
            <v>523530</v>
          </cell>
          <cell r="B263" t="str">
            <v>ENERGIA ELECTRICA</v>
          </cell>
          <cell r="G263">
            <v>27048370</v>
          </cell>
          <cell r="I263">
            <v>27048370</v>
          </cell>
          <cell r="J263" t="str">
            <v>CR</v>
          </cell>
          <cell r="K263">
            <v>523085</v>
          </cell>
          <cell r="L263" t="str">
            <v>TRANSPORTE DE MERCANCIA</v>
          </cell>
          <cell r="M263">
            <v>65885</v>
          </cell>
          <cell r="O263">
            <v>65885</v>
          </cell>
          <cell r="Q263">
            <v>65886</v>
          </cell>
          <cell r="S263">
            <v>1931962</v>
          </cell>
          <cell r="U263">
            <v>524520</v>
          </cell>
          <cell r="V263" t="str">
            <v>EQUIPO DE OFICINA</v>
          </cell>
          <cell r="W263">
            <v>50600</v>
          </cell>
        </row>
        <row r="264">
          <cell r="A264">
            <v>523535</v>
          </cell>
          <cell r="B264" t="str">
            <v>TELEFONO</v>
          </cell>
          <cell r="C264">
            <v>3141513</v>
          </cell>
          <cell r="E264">
            <v>1624803.57</v>
          </cell>
          <cell r="G264">
            <v>3210980.04</v>
          </cell>
          <cell r="I264">
            <v>581055</v>
          </cell>
          <cell r="K264">
            <v>523095</v>
          </cell>
          <cell r="L264" t="str">
            <v>OTROS</v>
          </cell>
          <cell r="M264">
            <v>1376480</v>
          </cell>
          <cell r="O264">
            <v>1376479</v>
          </cell>
          <cell r="Q264">
            <v>1376480</v>
          </cell>
          <cell r="S264">
            <v>1376479</v>
          </cell>
          <cell r="U264">
            <v>524540</v>
          </cell>
          <cell r="V264" t="str">
            <v>FLOTA Y EQUIPO DE TRANSPORTE</v>
          </cell>
          <cell r="W264">
            <v>6140067.3499999996</v>
          </cell>
        </row>
        <row r="265">
          <cell r="A265">
            <v>523540</v>
          </cell>
          <cell r="B265" t="str">
            <v>CORREO, PORTES Y TELEGRAM</v>
          </cell>
          <cell r="E265">
            <v>130696</v>
          </cell>
          <cell r="G265">
            <v>99001</v>
          </cell>
          <cell r="I265">
            <v>27200</v>
          </cell>
          <cell r="K265">
            <v>523095</v>
          </cell>
          <cell r="L265" t="str">
            <v>OTROS</v>
          </cell>
          <cell r="M265">
            <v>1376480</v>
          </cell>
          <cell r="O265">
            <v>1376479</v>
          </cell>
          <cell r="Q265">
            <v>1376480</v>
          </cell>
          <cell r="S265">
            <v>1376479</v>
          </cell>
          <cell r="U265">
            <v>525015</v>
          </cell>
          <cell r="V265" t="str">
            <v>REPARACIONES LOCATIVAS</v>
          </cell>
          <cell r="W265">
            <v>9267</v>
          </cell>
        </row>
        <row r="266">
          <cell r="A266">
            <v>523545</v>
          </cell>
          <cell r="B266" t="str">
            <v>FAX Y TELEX</v>
          </cell>
          <cell r="I266">
            <v>2100</v>
          </cell>
          <cell r="K266">
            <v>523505</v>
          </cell>
          <cell r="L266" t="str">
            <v>ASEO Y VIGILANCIA</v>
          </cell>
          <cell r="M266">
            <v>208082</v>
          </cell>
          <cell r="O266">
            <v>35000</v>
          </cell>
          <cell r="Q266">
            <v>89675</v>
          </cell>
          <cell r="S266">
            <v>64085</v>
          </cell>
          <cell r="U266">
            <v>525505</v>
          </cell>
          <cell r="V266" t="str">
            <v>ALOJAMIENTO Y MANUTENCION</v>
          </cell>
          <cell r="W266">
            <v>80000</v>
          </cell>
        </row>
        <row r="267">
          <cell r="A267">
            <v>523550</v>
          </cell>
          <cell r="B267" t="str">
            <v>TRANSPORTE, FLETES Y ACAR</v>
          </cell>
          <cell r="C267">
            <v>8171920</v>
          </cell>
          <cell r="E267">
            <v>24580786</v>
          </cell>
          <cell r="G267">
            <v>16497540</v>
          </cell>
          <cell r="I267">
            <v>10527390</v>
          </cell>
          <cell r="K267">
            <v>523510</v>
          </cell>
          <cell r="L267" t="str">
            <v>TEMPORALES</v>
          </cell>
          <cell r="M267">
            <v>29154669</v>
          </cell>
          <cell r="O267">
            <v>31426635</v>
          </cell>
          <cell r="Q267">
            <v>34299372</v>
          </cell>
          <cell r="S267">
            <v>33882560</v>
          </cell>
          <cell r="U267">
            <v>525515</v>
          </cell>
          <cell r="V267" t="str">
            <v>PASAJES AEREOS</v>
          </cell>
          <cell r="W267">
            <v>1304892</v>
          </cell>
        </row>
        <row r="268">
          <cell r="A268">
            <v>523551</v>
          </cell>
          <cell r="B268" t="str">
            <v>FLETES NACIONALES</v>
          </cell>
          <cell r="I268">
            <v>3119033</v>
          </cell>
          <cell r="K268">
            <v>523510</v>
          </cell>
          <cell r="L268" t="str">
            <v>TEMPORALES</v>
          </cell>
          <cell r="M268">
            <v>29154669</v>
          </cell>
          <cell r="O268">
            <v>31426635</v>
          </cell>
          <cell r="Q268">
            <v>34299372</v>
          </cell>
          <cell r="S268">
            <v>33882560</v>
          </cell>
          <cell r="U268">
            <v>526005</v>
          </cell>
          <cell r="V268" t="str">
            <v>CONSTRUCCIONES Y EDIFICACIONE</v>
          </cell>
          <cell r="W268">
            <v>2289273</v>
          </cell>
        </row>
        <row r="269">
          <cell r="A269">
            <v>523555</v>
          </cell>
          <cell r="B269" t="str">
            <v>GAS</v>
          </cell>
          <cell r="C269">
            <v>20100</v>
          </cell>
          <cell r="K269">
            <v>523515</v>
          </cell>
          <cell r="L269" t="str">
            <v>ASISTENCIA TECNICA</v>
          </cell>
          <cell r="M269">
            <v>11448</v>
          </cell>
          <cell r="O269">
            <v>384000</v>
          </cell>
          <cell r="Q269">
            <v>1114389</v>
          </cell>
          <cell r="S269">
            <v>126000</v>
          </cell>
          <cell r="U269">
            <v>526010</v>
          </cell>
          <cell r="V269" t="str">
            <v>MAQUINARIA Y EQUIPO</v>
          </cell>
          <cell r="W269">
            <v>248581</v>
          </cell>
        </row>
        <row r="270">
          <cell r="A270">
            <v>523560</v>
          </cell>
          <cell r="B270" t="str">
            <v>PROPAGANDA Y PUBLICIDAD</v>
          </cell>
          <cell r="C270">
            <v>4100000</v>
          </cell>
          <cell r="G270">
            <v>2020725</v>
          </cell>
          <cell r="I270">
            <v>500000</v>
          </cell>
          <cell r="K270">
            <v>523525</v>
          </cell>
          <cell r="L270" t="str">
            <v>ACUEDUCTO Y ALCANTARILLAD</v>
          </cell>
          <cell r="M270">
            <v>776935</v>
          </cell>
          <cell r="S270">
            <v>99760</v>
          </cell>
          <cell r="U270">
            <v>526015</v>
          </cell>
          <cell r="V270" t="str">
            <v>EQUIPO DE OFICINA</v>
          </cell>
          <cell r="W270">
            <v>2001</v>
          </cell>
        </row>
        <row r="271">
          <cell r="A271">
            <v>523560</v>
          </cell>
          <cell r="B271" t="str">
            <v>PROPAGANDA Y PUBLICIDAD</v>
          </cell>
          <cell r="C271">
            <v>4100000</v>
          </cell>
          <cell r="G271">
            <v>2020725</v>
          </cell>
          <cell r="I271">
            <v>500000</v>
          </cell>
          <cell r="K271">
            <v>523530</v>
          </cell>
          <cell r="L271" t="str">
            <v>ENERGIA ELECTRICA</v>
          </cell>
          <cell r="M271">
            <v>303700</v>
          </cell>
          <cell r="O271">
            <v>343474</v>
          </cell>
          <cell r="Q271">
            <v>364580</v>
          </cell>
          <cell r="S271">
            <v>357139</v>
          </cell>
          <cell r="U271">
            <v>526020</v>
          </cell>
          <cell r="V271" t="str">
            <v>EQUIPO DE COMPUTACION Y COMUN</v>
          </cell>
          <cell r="W271">
            <v>653227</v>
          </cell>
        </row>
        <row r="272">
          <cell r="A272">
            <v>523595</v>
          </cell>
          <cell r="B272" t="str">
            <v>OTROS</v>
          </cell>
          <cell r="C272">
            <v>19287344</v>
          </cell>
          <cell r="G272">
            <v>10435508</v>
          </cell>
          <cell r="I272">
            <v>10435507</v>
          </cell>
          <cell r="K272">
            <v>523535</v>
          </cell>
          <cell r="L272" t="str">
            <v>TELEFONO</v>
          </cell>
          <cell r="M272">
            <v>3298417.27</v>
          </cell>
          <cell r="O272">
            <v>3196195.14</v>
          </cell>
          <cell r="Q272">
            <v>6055864.8899999997</v>
          </cell>
          <cell r="S272">
            <v>2850184.82</v>
          </cell>
          <cell r="U272">
            <v>526035</v>
          </cell>
          <cell r="V272" t="str">
            <v>FLOTA Y EQUIPO DE TRANSPORTE</v>
          </cell>
          <cell r="W272">
            <v>3516255</v>
          </cell>
        </row>
        <row r="273">
          <cell r="A273">
            <v>523595</v>
          </cell>
          <cell r="B273" t="str">
            <v>OTROS</v>
          </cell>
          <cell r="C273">
            <v>19287344</v>
          </cell>
          <cell r="G273">
            <v>10435508</v>
          </cell>
          <cell r="I273">
            <v>10435507</v>
          </cell>
          <cell r="K273">
            <v>523540</v>
          </cell>
          <cell r="L273" t="str">
            <v>CORREO, PORTES Y TELEGRAM</v>
          </cell>
          <cell r="M273">
            <v>48500</v>
          </cell>
          <cell r="O273">
            <v>32700</v>
          </cell>
          <cell r="Q273">
            <v>203389</v>
          </cell>
          <cell r="S273">
            <v>31400</v>
          </cell>
          <cell r="U273">
            <v>529510</v>
          </cell>
          <cell r="V273" t="str">
            <v>LIBROS, SUSCRIB, PERIODICOS Y</v>
          </cell>
          <cell r="W273">
            <v>26000</v>
          </cell>
        </row>
        <row r="274">
          <cell r="A274">
            <v>524095</v>
          </cell>
          <cell r="B274" t="str">
            <v>OTROS</v>
          </cell>
          <cell r="K274">
            <v>523550</v>
          </cell>
          <cell r="L274" t="str">
            <v>TRANSPORTE, FLETES Y ACAR</v>
          </cell>
          <cell r="M274">
            <v>25252320</v>
          </cell>
          <cell r="O274">
            <v>24625555</v>
          </cell>
          <cell r="Q274">
            <v>39122931</v>
          </cell>
          <cell r="S274">
            <v>26179425</v>
          </cell>
          <cell r="U274">
            <v>529525</v>
          </cell>
          <cell r="V274" t="str">
            <v>ELEMENTOS DE ASEO Y CAFETERIA</v>
          </cell>
          <cell r="W274">
            <v>110173.86</v>
          </cell>
        </row>
        <row r="275">
          <cell r="A275">
            <v>524095</v>
          </cell>
          <cell r="B275" t="str">
            <v>OTROS</v>
          </cell>
          <cell r="K275">
            <v>523551</v>
          </cell>
          <cell r="L275" t="str">
            <v>FLETES NACIONALES</v>
          </cell>
          <cell r="Q275">
            <v>370000</v>
          </cell>
          <cell r="S275">
            <v>2087368</v>
          </cell>
          <cell r="U275">
            <v>529530</v>
          </cell>
          <cell r="V275" t="str">
            <v>UTILES, PAPELERIA Y FOTOCOPIA</v>
          </cell>
          <cell r="W275">
            <v>256017</v>
          </cell>
        </row>
        <row r="276">
          <cell r="A276">
            <v>524510</v>
          </cell>
          <cell r="B276" t="str">
            <v>CONSTRUCCIONES Y EDIFICAC</v>
          </cell>
          <cell r="C276">
            <v>88640.66</v>
          </cell>
          <cell r="E276">
            <v>436100.99</v>
          </cell>
          <cell r="G276">
            <v>32920</v>
          </cell>
          <cell r="I276">
            <v>106028.1</v>
          </cell>
          <cell r="K276">
            <v>523555</v>
          </cell>
          <cell r="L276" t="str">
            <v>GAS</v>
          </cell>
          <cell r="Q276">
            <v>50548</v>
          </cell>
          <cell r="S276">
            <v>114825</v>
          </cell>
          <cell r="U276">
            <v>529535</v>
          </cell>
          <cell r="V276" t="str">
            <v>COMBUSTIBLES Y LUBRICANTES</v>
          </cell>
          <cell r="W276">
            <v>1509251</v>
          </cell>
        </row>
        <row r="277">
          <cell r="A277">
            <v>524525</v>
          </cell>
          <cell r="B277" t="str">
            <v>EQUIPO DE COMUNICACION Y</v>
          </cell>
          <cell r="E277">
            <v>95900</v>
          </cell>
          <cell r="K277">
            <v>523560</v>
          </cell>
          <cell r="L277" t="str">
            <v>PROPAGANDA Y PUBLICIDAD</v>
          </cell>
          <cell r="M277">
            <v>5667500</v>
          </cell>
          <cell r="O277">
            <v>175000</v>
          </cell>
          <cell r="U277">
            <v>529545</v>
          </cell>
          <cell r="V277" t="str">
            <v>TAXIS Y BUSES</v>
          </cell>
          <cell r="W277">
            <v>843900</v>
          </cell>
        </row>
        <row r="278">
          <cell r="A278">
            <v>524540</v>
          </cell>
          <cell r="B278" t="str">
            <v>FLOTA Y EQUIPO DE TRANSPO</v>
          </cell>
          <cell r="C278">
            <v>1774024.38</v>
          </cell>
          <cell r="E278">
            <v>2891819.67</v>
          </cell>
          <cell r="G278">
            <v>561468</v>
          </cell>
          <cell r="I278">
            <v>830922</v>
          </cell>
          <cell r="K278">
            <v>523560</v>
          </cell>
          <cell r="L278" t="str">
            <v>PROPAGANDA Y PUBLICIDAD</v>
          </cell>
          <cell r="M278">
            <v>5667500</v>
          </cell>
          <cell r="O278">
            <v>175000</v>
          </cell>
          <cell r="U278">
            <v>529545</v>
          </cell>
          <cell r="V278" t="str">
            <v>TAXIS Y BUSES</v>
          </cell>
          <cell r="W278">
            <v>843900</v>
          </cell>
        </row>
        <row r="279">
          <cell r="A279">
            <v>525005</v>
          </cell>
          <cell r="B279" t="str">
            <v>INSTALACIONES ELECTRICAS</v>
          </cell>
          <cell r="G279">
            <v>233200</v>
          </cell>
          <cell r="K279">
            <v>523595</v>
          </cell>
          <cell r="L279" t="str">
            <v>OTROS</v>
          </cell>
          <cell r="U279">
            <v>529550</v>
          </cell>
          <cell r="V279" t="str">
            <v>ESTAMPILLAS</v>
          </cell>
          <cell r="W279">
            <v>5317108</v>
          </cell>
        </row>
        <row r="280">
          <cell r="A280">
            <v>525015</v>
          </cell>
          <cell r="B280" t="str">
            <v>REPARACIONES LOCATIVAS</v>
          </cell>
          <cell r="I280">
            <v>54000</v>
          </cell>
          <cell r="K280">
            <v>523595</v>
          </cell>
          <cell r="L280" t="str">
            <v>OTROS</v>
          </cell>
          <cell r="U280">
            <v>529560</v>
          </cell>
          <cell r="V280" t="str">
            <v>CASINO Y RESTAURANTE</v>
          </cell>
          <cell r="W280">
            <v>1032924</v>
          </cell>
        </row>
        <row r="281">
          <cell r="A281">
            <v>525505</v>
          </cell>
          <cell r="B281" t="str">
            <v>ALOJAMIENTO Y MANUTENCION</v>
          </cell>
          <cell r="C281">
            <v>107000</v>
          </cell>
          <cell r="E281">
            <v>411999</v>
          </cell>
          <cell r="G281">
            <v>326000</v>
          </cell>
          <cell r="I281">
            <v>78815</v>
          </cell>
          <cell r="K281">
            <v>524010</v>
          </cell>
          <cell r="L281" t="str">
            <v>REGISTRO MERCANTIL</v>
          </cell>
          <cell r="Q281">
            <v>8000</v>
          </cell>
          <cell r="S281">
            <v>3900</v>
          </cell>
          <cell r="U281">
            <v>529565</v>
          </cell>
          <cell r="V281" t="str">
            <v>PARQUEADEROS</v>
          </cell>
          <cell r="W281">
            <v>95736</v>
          </cell>
        </row>
        <row r="282">
          <cell r="A282">
            <v>525515</v>
          </cell>
          <cell r="B282" t="str">
            <v>PASAJES AEREOS</v>
          </cell>
          <cell r="G282">
            <v>379000</v>
          </cell>
          <cell r="K282">
            <v>524015</v>
          </cell>
          <cell r="L282" t="str">
            <v>TRAMITES Y LICENCIAS</v>
          </cell>
          <cell r="M282">
            <v>373845</v>
          </cell>
          <cell r="O282">
            <v>26000</v>
          </cell>
          <cell r="U282">
            <v>529595</v>
          </cell>
          <cell r="V282" t="str">
            <v>OTROS</v>
          </cell>
          <cell r="W282">
            <v>483200</v>
          </cell>
        </row>
        <row r="283">
          <cell r="A283">
            <v>525520</v>
          </cell>
          <cell r="B283" t="str">
            <v>PASAJES TERRESTRES</v>
          </cell>
          <cell r="G283">
            <v>20000</v>
          </cell>
          <cell r="K283">
            <v>524095</v>
          </cell>
          <cell r="L283" t="str">
            <v>OTROS</v>
          </cell>
          <cell r="U283">
            <v>529595</v>
          </cell>
          <cell r="V283" t="str">
            <v>OTROS</v>
          </cell>
          <cell r="W283">
            <v>483200</v>
          </cell>
        </row>
        <row r="284">
          <cell r="A284">
            <v>526005</v>
          </cell>
          <cell r="B284" t="str">
            <v>CONSTRUCCIONES Y EDIFICAC</v>
          </cell>
          <cell r="I284">
            <v>8065332</v>
          </cell>
          <cell r="K284">
            <v>524095</v>
          </cell>
          <cell r="L284" t="str">
            <v>OTROS</v>
          </cell>
          <cell r="U284">
            <v>530505</v>
          </cell>
          <cell r="V284" t="str">
            <v>GASTOS BANCARIOS</v>
          </cell>
          <cell r="W284">
            <v>26405</v>
          </cell>
        </row>
        <row r="285">
          <cell r="A285">
            <v>526010</v>
          </cell>
          <cell r="B285" t="str">
            <v>MAQUINARIA Y EQUIPO</v>
          </cell>
          <cell r="I285">
            <v>243453</v>
          </cell>
          <cell r="K285">
            <v>524510</v>
          </cell>
          <cell r="L285" t="str">
            <v>CONSTRUCCIONES Y EDIFICAC</v>
          </cell>
          <cell r="O285">
            <v>100000</v>
          </cell>
          <cell r="Q285">
            <v>1745692</v>
          </cell>
          <cell r="S285">
            <v>172000</v>
          </cell>
          <cell r="U285">
            <v>530515</v>
          </cell>
          <cell r="V285" t="str">
            <v>COMISIONES</v>
          </cell>
          <cell r="W285">
            <v>1340917.24</v>
          </cell>
        </row>
        <row r="286">
          <cell r="A286">
            <v>526020</v>
          </cell>
          <cell r="B286" t="str">
            <v>EQUIPO DE COMPUTACION Y C</v>
          </cell>
          <cell r="C286">
            <v>517103</v>
          </cell>
          <cell r="G286">
            <v>518963</v>
          </cell>
          <cell r="I286">
            <v>1051408</v>
          </cell>
          <cell r="K286">
            <v>524525</v>
          </cell>
          <cell r="L286" t="str">
            <v>EQUIPO DE COMUNICACION Y</v>
          </cell>
          <cell r="Q286">
            <v>60000</v>
          </cell>
          <cell r="S286">
            <v>50000</v>
          </cell>
          <cell r="U286">
            <v>530515</v>
          </cell>
          <cell r="V286" t="str">
            <v>COMISIONES</v>
          </cell>
          <cell r="W286">
            <v>1340917.24</v>
          </cell>
        </row>
        <row r="287">
          <cell r="A287">
            <v>526035</v>
          </cell>
          <cell r="B287" t="str">
            <v>FLOTA Y EQUIPO DE TRANSPO</v>
          </cell>
          <cell r="C287">
            <v>3371763</v>
          </cell>
          <cell r="G287">
            <v>3383902</v>
          </cell>
          <cell r="I287">
            <v>6855708</v>
          </cell>
          <cell r="K287">
            <v>524540</v>
          </cell>
          <cell r="L287" t="str">
            <v>FLOTA Y EQUIPO DE TRANSPO</v>
          </cell>
          <cell r="M287">
            <v>408357.54</v>
          </cell>
          <cell r="O287">
            <v>7958438.4199999999</v>
          </cell>
          <cell r="Q287">
            <v>856268.88</v>
          </cell>
          <cell r="S287">
            <v>564311</v>
          </cell>
          <cell r="U287">
            <v>530520</v>
          </cell>
          <cell r="V287" t="str">
            <v>INTERESES</v>
          </cell>
          <cell r="W287">
            <v>55550311.549999997</v>
          </cell>
        </row>
        <row r="288">
          <cell r="A288">
            <v>529505</v>
          </cell>
          <cell r="B288" t="str">
            <v>COMISIONES</v>
          </cell>
          <cell r="C288">
            <v>780000</v>
          </cell>
          <cell r="K288">
            <v>525005</v>
          </cell>
          <cell r="L288" t="str">
            <v>INSTALACIONES ELECTRICAS</v>
          </cell>
          <cell r="Q288">
            <v>69750</v>
          </cell>
          <cell r="U288">
            <v>530520</v>
          </cell>
          <cell r="V288" t="str">
            <v>INTERESES</v>
          </cell>
          <cell r="W288">
            <v>55550311.549999997</v>
          </cell>
        </row>
        <row r="289">
          <cell r="A289">
            <v>529520</v>
          </cell>
          <cell r="B289" t="str">
            <v>GASTOS DE REPRES. Y RELAC</v>
          </cell>
          <cell r="E289">
            <v>10000</v>
          </cell>
          <cell r="G289">
            <v>35000</v>
          </cell>
          <cell r="K289">
            <v>525015</v>
          </cell>
          <cell r="L289" t="str">
            <v>REPARACIONES LOCATIVAS</v>
          </cell>
          <cell r="M289">
            <v>129697</v>
          </cell>
          <cell r="O289">
            <v>20818</v>
          </cell>
          <cell r="Q289">
            <v>1293</v>
          </cell>
          <cell r="S289">
            <v>2000</v>
          </cell>
          <cell r="U289">
            <v>530525</v>
          </cell>
          <cell r="V289" t="str">
            <v>DIFERENCIA EN CAMBIO</v>
          </cell>
          <cell r="W289">
            <v>1333337.04</v>
          </cell>
        </row>
        <row r="290">
          <cell r="A290">
            <v>529525</v>
          </cell>
          <cell r="B290" t="str">
            <v>ELEMENTOS DE ASEO Y CAFET</v>
          </cell>
          <cell r="C290">
            <v>76619.44</v>
          </cell>
          <cell r="E290">
            <v>45176</v>
          </cell>
          <cell r="G290">
            <v>51600</v>
          </cell>
          <cell r="I290">
            <v>90954</v>
          </cell>
          <cell r="K290">
            <v>525505</v>
          </cell>
          <cell r="L290" t="str">
            <v>ALOJAMIENTO Y MANUTENCION</v>
          </cell>
          <cell r="M290">
            <v>120000</v>
          </cell>
          <cell r="O290">
            <v>362996</v>
          </cell>
          <cell r="Q290">
            <v>310000</v>
          </cell>
          <cell r="S290">
            <v>662496</v>
          </cell>
          <cell r="U290">
            <v>530525</v>
          </cell>
          <cell r="V290" t="str">
            <v>DIFERENCIA EN CAMBIO</v>
          </cell>
          <cell r="W290">
            <v>1333337.04</v>
          </cell>
        </row>
        <row r="291">
          <cell r="A291">
            <v>529530</v>
          </cell>
          <cell r="B291" t="str">
            <v>UTILES, PAPELERIA Y FOTOC</v>
          </cell>
          <cell r="C291">
            <v>456550</v>
          </cell>
          <cell r="E291">
            <v>497700</v>
          </cell>
          <cell r="G291">
            <v>338937</v>
          </cell>
          <cell r="I291">
            <v>347919</v>
          </cell>
          <cell r="K291">
            <v>525515</v>
          </cell>
          <cell r="L291" t="str">
            <v>PASAJES AEREOS</v>
          </cell>
          <cell r="M291">
            <v>962796</v>
          </cell>
          <cell r="O291">
            <v>165500</v>
          </cell>
          <cell r="S291">
            <v>477240</v>
          </cell>
          <cell r="U291">
            <v>530535</v>
          </cell>
          <cell r="V291" t="str">
            <v>DESCUENTOS COMERCIALES CONDIC</v>
          </cell>
          <cell r="W291">
            <v>36894910</v>
          </cell>
        </row>
        <row r="292">
          <cell r="A292">
            <v>529535</v>
          </cell>
          <cell r="B292" t="str">
            <v>COMBUSTIBLES Y LUBRICANTE</v>
          </cell>
          <cell r="C292">
            <v>1378000</v>
          </cell>
          <cell r="E292">
            <v>592560</v>
          </cell>
          <cell r="G292">
            <v>1411600</v>
          </cell>
          <cell r="I292">
            <v>1927269</v>
          </cell>
          <cell r="K292">
            <v>526005</v>
          </cell>
          <cell r="L292" t="str">
            <v>CONSTRUCCIONES Y EDIFICAC</v>
          </cell>
          <cell r="M292">
            <v>2055654</v>
          </cell>
          <cell r="O292">
            <v>2065316</v>
          </cell>
          <cell r="S292">
            <v>2288358</v>
          </cell>
          <cell r="U292">
            <v>530535</v>
          </cell>
          <cell r="V292" t="str">
            <v>DESCUENTOS COMERCIALES CONDIC</v>
          </cell>
          <cell r="W292">
            <v>36894910</v>
          </cell>
        </row>
        <row r="293">
          <cell r="A293">
            <v>529545</v>
          </cell>
          <cell r="B293" t="str">
            <v>TAXIS Y BUSES</v>
          </cell>
          <cell r="C293">
            <v>310200</v>
          </cell>
          <cell r="E293">
            <v>400500</v>
          </cell>
          <cell r="G293">
            <v>437300</v>
          </cell>
          <cell r="I293">
            <v>207100</v>
          </cell>
          <cell r="K293">
            <v>526015</v>
          </cell>
          <cell r="L293" t="str">
            <v>EQUIPO DE OFICINA</v>
          </cell>
          <cell r="S293">
            <v>2000</v>
          </cell>
          <cell r="U293">
            <v>531520</v>
          </cell>
          <cell r="V293" t="str">
            <v>IMPUESTOS ASUMIDOS</v>
          </cell>
          <cell r="W293">
            <v>35222</v>
          </cell>
        </row>
        <row r="294">
          <cell r="A294">
            <v>529545</v>
          </cell>
          <cell r="B294" t="str">
            <v>TAXIS Y BUSES</v>
          </cell>
          <cell r="C294">
            <v>310200</v>
          </cell>
          <cell r="E294">
            <v>400500</v>
          </cell>
          <cell r="G294">
            <v>437300</v>
          </cell>
          <cell r="I294">
            <v>207100</v>
          </cell>
          <cell r="K294">
            <v>526020</v>
          </cell>
          <cell r="L294" t="str">
            <v>EQUIPO DE COMPUTACION Y C</v>
          </cell>
          <cell r="M294">
            <v>532047</v>
          </cell>
          <cell r="O294">
            <v>534546</v>
          </cell>
          <cell r="Q294">
            <v>559332</v>
          </cell>
          <cell r="S294">
            <v>652964</v>
          </cell>
          <cell r="U294">
            <v>531595</v>
          </cell>
          <cell r="V294" t="str">
            <v>OTROS</v>
          </cell>
          <cell r="W294">
            <v>10972000</v>
          </cell>
        </row>
        <row r="295">
          <cell r="A295">
            <v>529550</v>
          </cell>
          <cell r="B295" t="str">
            <v>ESTAMPILLAS</v>
          </cell>
          <cell r="G295">
            <v>214000</v>
          </cell>
          <cell r="I295">
            <v>347455</v>
          </cell>
          <cell r="K295">
            <v>526035</v>
          </cell>
          <cell r="L295" t="str">
            <v>FLOTA Y EQUIPO DE TRANSPO</v>
          </cell>
          <cell r="M295">
            <v>3469202</v>
          </cell>
          <cell r="O295">
            <v>3485509</v>
          </cell>
          <cell r="Q295">
            <v>3500147</v>
          </cell>
          <cell r="S295">
            <v>3514848</v>
          </cell>
          <cell r="U295">
            <v>531595</v>
          </cell>
          <cell r="V295" t="str">
            <v>OTROS</v>
          </cell>
          <cell r="W295">
            <v>10972000</v>
          </cell>
        </row>
        <row r="296">
          <cell r="A296">
            <v>529560</v>
          </cell>
          <cell r="B296" t="str">
            <v>CASINO Y RESTAURANTE</v>
          </cell>
          <cell r="C296">
            <v>352700</v>
          </cell>
          <cell r="E296">
            <v>229500</v>
          </cell>
          <cell r="G296">
            <v>922000</v>
          </cell>
          <cell r="I296">
            <v>383976</v>
          </cell>
          <cell r="K296">
            <v>526060</v>
          </cell>
          <cell r="L296" t="str">
            <v>ARMAMENTO DE VIGILANCIA</v>
          </cell>
          <cell r="Q296">
            <v>2278787</v>
          </cell>
          <cell r="U296">
            <v>539595</v>
          </cell>
          <cell r="V296" t="str">
            <v>OTROS</v>
          </cell>
          <cell r="W296">
            <v>2527827.15</v>
          </cell>
        </row>
        <row r="297">
          <cell r="A297">
            <v>529565</v>
          </cell>
          <cell r="B297" t="str">
            <v>PARQUEADEROS</v>
          </cell>
          <cell r="C297">
            <v>12900</v>
          </cell>
          <cell r="E297">
            <v>10100</v>
          </cell>
          <cell r="G297">
            <v>6900</v>
          </cell>
          <cell r="I297">
            <v>18800</v>
          </cell>
          <cell r="K297">
            <v>529505</v>
          </cell>
          <cell r="L297" t="str">
            <v>COMISIONES</v>
          </cell>
          <cell r="O297">
            <v>10070</v>
          </cell>
          <cell r="U297">
            <v>539595</v>
          </cell>
          <cell r="V297" t="str">
            <v>OTROS</v>
          </cell>
          <cell r="W297">
            <v>2527827.15</v>
          </cell>
        </row>
        <row r="298">
          <cell r="A298">
            <v>529595</v>
          </cell>
          <cell r="B298" t="str">
            <v>OTROS</v>
          </cell>
          <cell r="C298">
            <v>710900</v>
          </cell>
          <cell r="E298">
            <v>601200</v>
          </cell>
          <cell r="G298">
            <v>658100</v>
          </cell>
          <cell r="I298">
            <v>506100</v>
          </cell>
          <cell r="K298">
            <v>529510</v>
          </cell>
          <cell r="L298" t="str">
            <v>LIBROS, SUSCRIB, PERIODIC</v>
          </cell>
          <cell r="Q298">
            <v>312000</v>
          </cell>
          <cell r="S298">
            <v>390600</v>
          </cell>
          <cell r="U298">
            <v>612014</v>
          </cell>
          <cell r="V298" t="str">
            <v>ELABORACION DE OTROS PROD. AL</v>
          </cell>
          <cell r="W298">
            <v>78336513.129999995</v>
          </cell>
        </row>
        <row r="299">
          <cell r="A299">
            <v>529595</v>
          </cell>
          <cell r="B299" t="str">
            <v>OTROS</v>
          </cell>
          <cell r="C299">
            <v>710900</v>
          </cell>
          <cell r="E299">
            <v>601200</v>
          </cell>
          <cell r="G299">
            <v>658100</v>
          </cell>
          <cell r="I299">
            <v>506100</v>
          </cell>
          <cell r="K299">
            <v>529525</v>
          </cell>
          <cell r="L299" t="str">
            <v>ELEMENTOS DE ASEO Y CAFET</v>
          </cell>
          <cell r="M299">
            <v>237792</v>
          </cell>
          <cell r="O299">
            <v>112667</v>
          </cell>
          <cell r="Q299">
            <v>421969</v>
          </cell>
          <cell r="S299">
            <v>4500</v>
          </cell>
          <cell r="U299">
            <v>612014</v>
          </cell>
          <cell r="V299" t="str">
            <v>ELABORACION DE OTROS PROD. AL</v>
          </cell>
          <cell r="W299">
            <v>78336513.129999995</v>
          </cell>
        </row>
        <row r="300">
          <cell r="A300">
            <v>530505</v>
          </cell>
          <cell r="B300" t="str">
            <v>GASTOS BANCARIOS</v>
          </cell>
          <cell r="C300">
            <v>67196.960000000006</v>
          </cell>
          <cell r="E300">
            <v>58000</v>
          </cell>
          <cell r="G300">
            <v>127925</v>
          </cell>
          <cell r="I300">
            <v>61500</v>
          </cell>
          <cell r="K300">
            <v>529530</v>
          </cell>
          <cell r="L300" t="str">
            <v>UTILES, PAPELERIA Y FOTOC</v>
          </cell>
          <cell r="M300">
            <v>156452</v>
          </cell>
          <cell r="O300">
            <v>1204138</v>
          </cell>
          <cell r="Q300">
            <v>386845</v>
          </cell>
          <cell r="S300">
            <v>378041</v>
          </cell>
          <cell r="U300">
            <v>612050</v>
          </cell>
          <cell r="V300" t="str">
            <v>ELABORACION DE PRODUCTOS DE P</v>
          </cell>
          <cell r="W300">
            <v>995249232.00999999</v>
          </cell>
        </row>
        <row r="301">
          <cell r="A301">
            <v>530515</v>
          </cell>
          <cell r="B301" t="str">
            <v>COMISIONES</v>
          </cell>
          <cell r="C301">
            <v>400302.81</v>
          </cell>
          <cell r="E301">
            <v>434406.42</v>
          </cell>
          <cell r="G301">
            <v>476137.72</v>
          </cell>
          <cell r="I301">
            <v>840561</v>
          </cell>
          <cell r="K301">
            <v>529535</v>
          </cell>
          <cell r="L301" t="str">
            <v>COMBUSTIBLES Y LUBRICANTE</v>
          </cell>
          <cell r="M301">
            <v>2166398</v>
          </cell>
          <cell r="O301">
            <v>1770612</v>
          </cell>
          <cell r="Q301">
            <v>2354658</v>
          </cell>
          <cell r="S301">
            <v>1216097</v>
          </cell>
          <cell r="U301">
            <v>612050</v>
          </cell>
          <cell r="V301" t="str">
            <v>ELABORACION DE PRODUCTOS DE P</v>
          </cell>
          <cell r="W301">
            <v>995249232.00999999</v>
          </cell>
        </row>
        <row r="302">
          <cell r="A302">
            <v>530515</v>
          </cell>
          <cell r="B302" t="str">
            <v>COMISIONES</v>
          </cell>
          <cell r="C302">
            <v>400302.81</v>
          </cell>
          <cell r="E302">
            <v>434406.42</v>
          </cell>
          <cell r="G302">
            <v>476137.72</v>
          </cell>
          <cell r="I302">
            <v>840561</v>
          </cell>
          <cell r="K302">
            <v>529540</v>
          </cell>
          <cell r="L302" t="str">
            <v>ENVASE Y EMPAQUES</v>
          </cell>
          <cell r="O302">
            <v>3448</v>
          </cell>
          <cell r="S302">
            <v>36724</v>
          </cell>
          <cell r="U302">
            <v>612099</v>
          </cell>
          <cell r="V302" t="str">
            <v>AJUSTES POR INFLACION</v>
          </cell>
          <cell r="W302">
            <v>5026673.18</v>
          </cell>
        </row>
        <row r="303">
          <cell r="A303">
            <v>530520</v>
          </cell>
          <cell r="B303" t="str">
            <v>INTERESES</v>
          </cell>
          <cell r="C303">
            <v>25427678.920000002</v>
          </cell>
          <cell r="E303">
            <v>25061589</v>
          </cell>
          <cell r="G303">
            <v>25312832.449999999</v>
          </cell>
          <cell r="I303">
            <v>16735212.43</v>
          </cell>
          <cell r="K303">
            <v>529545</v>
          </cell>
          <cell r="L303" t="str">
            <v>TAXIS Y BUSES</v>
          </cell>
          <cell r="M303">
            <v>414100</v>
          </cell>
          <cell r="O303">
            <v>1170500</v>
          </cell>
          <cell r="Q303">
            <v>648600</v>
          </cell>
          <cell r="S303">
            <v>877652</v>
          </cell>
          <cell r="U303">
            <v>710505</v>
          </cell>
          <cell r="V303" t="str">
            <v>CONSUMO MATERIA PRIMA</v>
          </cell>
          <cell r="W303">
            <v>888135119.02999997</v>
          </cell>
        </row>
        <row r="304">
          <cell r="A304">
            <v>530520</v>
          </cell>
          <cell r="B304" t="str">
            <v>INTERESES</v>
          </cell>
          <cell r="C304">
            <v>25427678.920000002</v>
          </cell>
          <cell r="E304">
            <v>25061589</v>
          </cell>
          <cell r="G304">
            <v>25312832.449999999</v>
          </cell>
          <cell r="I304">
            <v>16735212.43</v>
          </cell>
          <cell r="K304">
            <v>529545</v>
          </cell>
          <cell r="L304" t="str">
            <v>TAXIS Y BUSES</v>
          </cell>
          <cell r="M304">
            <v>414100</v>
          </cell>
          <cell r="O304">
            <v>1170500</v>
          </cell>
          <cell r="Q304">
            <v>648600</v>
          </cell>
          <cell r="S304">
            <v>877652</v>
          </cell>
          <cell r="U304">
            <v>720506</v>
          </cell>
          <cell r="V304" t="str">
            <v>SUELDOS</v>
          </cell>
          <cell r="W304">
            <v>216184</v>
          </cell>
        </row>
        <row r="305">
          <cell r="A305">
            <v>530525</v>
          </cell>
          <cell r="B305" t="str">
            <v>DIFERENCIA EN CAMBIO</v>
          </cell>
          <cell r="C305">
            <v>10555479.029999999</v>
          </cell>
          <cell r="G305">
            <v>17838258.969999999</v>
          </cell>
          <cell r="I305">
            <v>1631093.62</v>
          </cell>
          <cell r="K305">
            <v>529550</v>
          </cell>
          <cell r="L305" t="str">
            <v>ESTAMPILLAS</v>
          </cell>
          <cell r="O305">
            <v>429735</v>
          </cell>
          <cell r="Q305">
            <v>28537</v>
          </cell>
          <cell r="S305">
            <v>59460</v>
          </cell>
          <cell r="U305">
            <v>720545</v>
          </cell>
          <cell r="V305" t="str">
            <v>AUXILIOS</v>
          </cell>
        </row>
        <row r="306">
          <cell r="A306">
            <v>530525</v>
          </cell>
          <cell r="B306" t="str">
            <v>DIFERENCIA EN CAMBIO</v>
          </cell>
          <cell r="C306">
            <v>10555479.029999999</v>
          </cell>
          <cell r="G306">
            <v>17838258.969999999</v>
          </cell>
          <cell r="I306">
            <v>1631093.62</v>
          </cell>
          <cell r="K306">
            <v>529560</v>
          </cell>
          <cell r="L306" t="str">
            <v>CASINO Y RESTAURANTE</v>
          </cell>
          <cell r="M306">
            <v>1276751</v>
          </cell>
          <cell r="O306">
            <v>723271</v>
          </cell>
          <cell r="Q306">
            <v>711495</v>
          </cell>
          <cell r="S306">
            <v>986246</v>
          </cell>
          <cell r="U306">
            <v>720545</v>
          </cell>
          <cell r="V306" t="str">
            <v>AUXILIOS</v>
          </cell>
        </row>
        <row r="307">
          <cell r="A307">
            <v>530535</v>
          </cell>
          <cell r="B307" t="str">
            <v>DESCUENTOS COMERCIALES CO</v>
          </cell>
          <cell r="C307">
            <v>2616149</v>
          </cell>
          <cell r="E307">
            <v>8340856</v>
          </cell>
          <cell r="G307">
            <v>8027814.2999999998</v>
          </cell>
          <cell r="I307">
            <v>6752208.4000000004</v>
          </cell>
          <cell r="K307">
            <v>529565</v>
          </cell>
          <cell r="L307" t="str">
            <v>PARQUEADEROS</v>
          </cell>
          <cell r="M307">
            <v>45050</v>
          </cell>
          <cell r="O307">
            <v>20400</v>
          </cell>
          <cell r="Q307">
            <v>19000</v>
          </cell>
          <cell r="S307">
            <v>15500</v>
          </cell>
          <cell r="U307">
            <v>720568</v>
          </cell>
          <cell r="V307" t="str">
            <v>APORTES ADMINISTRADORA RIESGO</v>
          </cell>
          <cell r="W307">
            <v>9300</v>
          </cell>
        </row>
        <row r="308">
          <cell r="A308">
            <v>530535</v>
          </cell>
          <cell r="B308" t="str">
            <v>DESCUENTOS COMERCIALES CO</v>
          </cell>
          <cell r="C308">
            <v>2616149</v>
          </cell>
          <cell r="E308">
            <v>8340856</v>
          </cell>
          <cell r="G308">
            <v>8027814.2999999998</v>
          </cell>
          <cell r="I308">
            <v>6752208.4000000004</v>
          </cell>
          <cell r="K308">
            <v>529595</v>
          </cell>
          <cell r="L308" t="str">
            <v>OTROS</v>
          </cell>
          <cell r="M308">
            <v>548700</v>
          </cell>
          <cell r="O308">
            <v>577300</v>
          </cell>
          <cell r="Q308">
            <v>555000</v>
          </cell>
          <cell r="S308">
            <v>711300</v>
          </cell>
          <cell r="U308">
            <v>720569</v>
          </cell>
          <cell r="V308" t="str">
            <v>APORTES A ENT PROMOTORAS DE S</v>
          </cell>
          <cell r="W308">
            <v>35118</v>
          </cell>
        </row>
        <row r="309">
          <cell r="A309">
            <v>531515</v>
          </cell>
          <cell r="B309" t="str">
            <v>COSTOS Y GASTOS DE EJERCI</v>
          </cell>
          <cell r="C309">
            <v>19845</v>
          </cell>
          <cell r="E309">
            <v>1320155</v>
          </cell>
          <cell r="G309">
            <v>600000</v>
          </cell>
          <cell r="K309">
            <v>529595</v>
          </cell>
          <cell r="L309" t="str">
            <v>OTROS</v>
          </cell>
          <cell r="M309">
            <v>548700</v>
          </cell>
          <cell r="O309">
            <v>577300</v>
          </cell>
          <cell r="Q309">
            <v>555000</v>
          </cell>
          <cell r="S309">
            <v>711300</v>
          </cell>
          <cell r="U309">
            <v>730506</v>
          </cell>
          <cell r="V309" t="str">
            <v>SUELDOS</v>
          </cell>
          <cell r="W309">
            <v>14777930</v>
          </cell>
        </row>
        <row r="310">
          <cell r="A310">
            <v>531520</v>
          </cell>
          <cell r="B310" t="str">
            <v>IMPUESTOS ASUMIDOS</v>
          </cell>
          <cell r="C310">
            <v>26033</v>
          </cell>
          <cell r="E310">
            <v>39684.35</v>
          </cell>
          <cell r="G310">
            <v>48919.99</v>
          </cell>
          <cell r="I310">
            <v>32176.560000000001</v>
          </cell>
          <cell r="K310">
            <v>530505</v>
          </cell>
          <cell r="L310" t="str">
            <v>GASTOS BANCARIOS</v>
          </cell>
          <cell r="M310">
            <v>5247728.72</v>
          </cell>
          <cell r="O310">
            <v>213481</v>
          </cell>
          <cell r="Q310">
            <v>463896.01</v>
          </cell>
          <cell r="R310" t="str">
            <v>CR</v>
          </cell>
          <cell r="S310">
            <v>692469</v>
          </cell>
          <cell r="T310" t="str">
            <v>CR</v>
          </cell>
          <cell r="U310">
            <v>730515</v>
          </cell>
          <cell r="V310" t="str">
            <v>HORAS EXTRAS Y RECARGOS</v>
          </cell>
          <cell r="W310">
            <v>11399019</v>
          </cell>
        </row>
        <row r="311">
          <cell r="A311">
            <v>531595</v>
          </cell>
          <cell r="B311" t="str">
            <v>OTROS</v>
          </cell>
          <cell r="C311">
            <v>418528</v>
          </cell>
          <cell r="K311">
            <v>530515</v>
          </cell>
          <cell r="L311" t="str">
            <v>COMISIONES</v>
          </cell>
          <cell r="M311">
            <v>6800</v>
          </cell>
          <cell r="O311">
            <v>1349902.9</v>
          </cell>
          <cell r="Q311">
            <v>2093342.22</v>
          </cell>
          <cell r="S311">
            <v>1517153.99</v>
          </cell>
          <cell r="U311">
            <v>730527</v>
          </cell>
          <cell r="V311" t="str">
            <v>AUXILIO DE TRANSPORTE</v>
          </cell>
          <cell r="W311">
            <v>934500</v>
          </cell>
        </row>
        <row r="312">
          <cell r="A312">
            <v>531595</v>
          </cell>
          <cell r="B312" t="str">
            <v>OTROS</v>
          </cell>
          <cell r="C312">
            <v>418528</v>
          </cell>
          <cell r="K312">
            <v>530515</v>
          </cell>
          <cell r="L312" t="str">
            <v>COMISIONES</v>
          </cell>
          <cell r="M312">
            <v>6800</v>
          </cell>
          <cell r="O312">
            <v>1349902.9</v>
          </cell>
          <cell r="Q312">
            <v>2093342.22</v>
          </cell>
          <cell r="S312">
            <v>1517153.99</v>
          </cell>
          <cell r="U312">
            <v>730530</v>
          </cell>
          <cell r="V312" t="str">
            <v>CESANTIAS</v>
          </cell>
          <cell r="W312">
            <v>2009190</v>
          </cell>
        </row>
        <row r="313">
          <cell r="A313">
            <v>539595</v>
          </cell>
          <cell r="B313" t="str">
            <v>OTROS</v>
          </cell>
          <cell r="C313">
            <v>3362779.84</v>
          </cell>
          <cell r="E313">
            <v>2318585.35</v>
          </cell>
          <cell r="G313">
            <v>5831172.6699999999</v>
          </cell>
          <cell r="I313">
            <v>2532025.08</v>
          </cell>
          <cell r="K313">
            <v>530520</v>
          </cell>
          <cell r="L313" t="str">
            <v>INTERESES</v>
          </cell>
          <cell r="M313">
            <v>27108064</v>
          </cell>
          <cell r="O313">
            <v>21617311.710000001</v>
          </cell>
          <cell r="Q313">
            <v>561948.65</v>
          </cell>
          <cell r="S313">
            <v>6521724.1100000003</v>
          </cell>
          <cell r="U313">
            <v>730533</v>
          </cell>
          <cell r="V313" t="str">
            <v>INTERESES SOBRE CESANTIAS</v>
          </cell>
          <cell r="W313">
            <v>324617</v>
          </cell>
        </row>
        <row r="314">
          <cell r="A314">
            <v>539595</v>
          </cell>
          <cell r="B314" t="str">
            <v>OTROS</v>
          </cell>
          <cell r="C314">
            <v>3362779.84</v>
          </cell>
          <cell r="E314">
            <v>2318585.35</v>
          </cell>
          <cell r="G314">
            <v>5831172.6699999999</v>
          </cell>
          <cell r="I314">
            <v>2532025.08</v>
          </cell>
          <cell r="K314">
            <v>530520</v>
          </cell>
          <cell r="L314" t="str">
            <v>INTERESES</v>
          </cell>
          <cell r="M314">
            <v>27108064</v>
          </cell>
          <cell r="O314">
            <v>21617311.710000001</v>
          </cell>
          <cell r="Q314">
            <v>561948.65</v>
          </cell>
          <cell r="S314">
            <v>6521724.1100000003</v>
          </cell>
          <cell r="U314">
            <v>730536</v>
          </cell>
          <cell r="V314" t="str">
            <v>PRIMA DE SERVICIOS</v>
          </cell>
          <cell r="W314">
            <v>2013578</v>
          </cell>
        </row>
        <row r="315">
          <cell r="A315">
            <v>540505</v>
          </cell>
          <cell r="B315" t="str">
            <v>IMPUESTO DE RENTA Y COMPL</v>
          </cell>
          <cell r="C315">
            <v>3859727</v>
          </cell>
          <cell r="E315">
            <v>35393968</v>
          </cell>
          <cell r="K315">
            <v>530525</v>
          </cell>
          <cell r="L315" t="str">
            <v>DIFERENCIA EN CAMBIO</v>
          </cell>
          <cell r="O315">
            <v>11122920.890000001</v>
          </cell>
          <cell r="S315">
            <v>2714036.12</v>
          </cell>
          <cell r="U315">
            <v>730539</v>
          </cell>
          <cell r="V315" t="str">
            <v>VACACIONES</v>
          </cell>
          <cell r="W315">
            <v>575705</v>
          </cell>
        </row>
        <row r="316">
          <cell r="A316">
            <v>612014</v>
          </cell>
          <cell r="B316" t="str">
            <v>ELABORACION DE OTROS PROD</v>
          </cell>
          <cell r="K316">
            <v>530525</v>
          </cell>
          <cell r="L316" t="str">
            <v>DIFERENCIA EN CAMBIO</v>
          </cell>
          <cell r="O316">
            <v>11122920.890000001</v>
          </cell>
          <cell r="S316">
            <v>2714036.12</v>
          </cell>
          <cell r="U316">
            <v>730545</v>
          </cell>
          <cell r="V316" t="str">
            <v>AUXILIOS</v>
          </cell>
          <cell r="W316">
            <v>4639668</v>
          </cell>
        </row>
        <row r="317">
          <cell r="A317">
            <v>612014</v>
          </cell>
          <cell r="B317" t="str">
            <v>ELABORACION DE OTROS PROD</v>
          </cell>
          <cell r="K317">
            <v>530535</v>
          </cell>
          <cell r="L317" t="str">
            <v>DESCUENTOS COMERCIALES CO</v>
          </cell>
          <cell r="M317">
            <v>12137084</v>
          </cell>
          <cell r="O317">
            <v>8661717</v>
          </cell>
          <cell r="Q317">
            <v>26051638</v>
          </cell>
          <cell r="S317">
            <v>16240098</v>
          </cell>
          <cell r="U317">
            <v>730545</v>
          </cell>
          <cell r="V317" t="str">
            <v>AUXILIOS</v>
          </cell>
          <cell r="W317">
            <v>4639668</v>
          </cell>
        </row>
        <row r="318">
          <cell r="A318">
            <v>612050</v>
          </cell>
          <cell r="B318" t="str">
            <v>ELABORACION DE PRODUCTOS</v>
          </cell>
          <cell r="C318">
            <v>533150109.83999997</v>
          </cell>
          <cell r="E318">
            <v>922980743.54999995</v>
          </cell>
          <cell r="G318">
            <v>712510931.54999995</v>
          </cell>
          <cell r="I318">
            <v>985737934.61000001</v>
          </cell>
          <cell r="K318">
            <v>530535</v>
          </cell>
          <cell r="L318" t="str">
            <v>DESCUENTOS COMERCIALES CO</v>
          </cell>
          <cell r="M318">
            <v>12137084</v>
          </cell>
          <cell r="O318">
            <v>8661717</v>
          </cell>
          <cell r="Q318">
            <v>26051638</v>
          </cell>
          <cell r="S318">
            <v>16240098</v>
          </cell>
          <cell r="U318">
            <v>730551</v>
          </cell>
          <cell r="V318" t="str">
            <v>DOTACION Y SUMINSTRO A TRABAJ</v>
          </cell>
          <cell r="W318">
            <v>278983.42</v>
          </cell>
        </row>
        <row r="319">
          <cell r="A319">
            <v>612050</v>
          </cell>
          <cell r="B319" t="str">
            <v>ELABORACION DE PRODUCTOS</v>
          </cell>
          <cell r="C319">
            <v>533150109.83999997</v>
          </cell>
          <cell r="E319">
            <v>922980743.54999995</v>
          </cell>
          <cell r="G319">
            <v>712510931.54999995</v>
          </cell>
          <cell r="I319">
            <v>985737934.61000001</v>
          </cell>
          <cell r="K319">
            <v>531515</v>
          </cell>
          <cell r="L319" t="str">
            <v>COSTOS Y GASTOS DE EJERCI</v>
          </cell>
          <cell r="O319">
            <v>33083348</v>
          </cell>
          <cell r="S319">
            <v>9280</v>
          </cell>
          <cell r="T319" t="str">
            <v>CR</v>
          </cell>
          <cell r="U319">
            <v>730568</v>
          </cell>
          <cell r="V319" t="str">
            <v>APORTES ADMINISTRADORAS DE RI</v>
          </cell>
          <cell r="W319">
            <v>451200</v>
          </cell>
        </row>
        <row r="320">
          <cell r="A320">
            <v>612099</v>
          </cell>
          <cell r="B320" t="str">
            <v>AJUSTES POR INFLACION</v>
          </cell>
          <cell r="C320">
            <v>15545442</v>
          </cell>
          <cell r="E320">
            <v>39946488</v>
          </cell>
          <cell r="G320">
            <v>42277704</v>
          </cell>
          <cell r="I320">
            <v>34478352</v>
          </cell>
          <cell r="K320">
            <v>531520</v>
          </cell>
          <cell r="L320" t="str">
            <v>IMPUESTOS ASUMIDOS</v>
          </cell>
          <cell r="M320">
            <v>174984.65</v>
          </cell>
          <cell r="O320">
            <v>104738.5</v>
          </cell>
          <cell r="Q320">
            <v>203407.68</v>
          </cell>
          <cell r="S320">
            <v>25661.73</v>
          </cell>
          <cell r="U320">
            <v>730569</v>
          </cell>
          <cell r="V320" t="str">
            <v>APORTES A ENTIDADES DE SALUD</v>
          </cell>
          <cell r="W320">
            <v>1364272</v>
          </cell>
        </row>
        <row r="321">
          <cell r="A321">
            <v>710505</v>
          </cell>
          <cell r="B321" t="str">
            <v>CONSUMO MATERIA PRIMA</v>
          </cell>
          <cell r="C321">
            <v>350549534.38999999</v>
          </cell>
          <cell r="E321">
            <v>745341183.88999999</v>
          </cell>
          <cell r="G321">
            <v>673707422.46000004</v>
          </cell>
          <cell r="I321">
            <v>619268275.15999997</v>
          </cell>
          <cell r="K321">
            <v>531595</v>
          </cell>
          <cell r="L321" t="str">
            <v>OTROS</v>
          </cell>
          <cell r="M321">
            <v>11044620</v>
          </cell>
          <cell r="U321">
            <v>730570</v>
          </cell>
          <cell r="V321" t="str">
            <v>APORTES A FONDOS DE PENSIONES</v>
          </cell>
          <cell r="W321">
            <v>2331073</v>
          </cell>
        </row>
        <row r="322">
          <cell r="A322">
            <v>720527</v>
          </cell>
          <cell r="B322" t="str">
            <v>SUBSIDIO DE TRANSPORTE</v>
          </cell>
          <cell r="E322">
            <v>44500</v>
          </cell>
          <cell r="G322">
            <v>44500</v>
          </cell>
          <cell r="I322">
            <v>44500</v>
          </cell>
          <cell r="K322">
            <v>531595</v>
          </cell>
          <cell r="L322" t="str">
            <v>OTROS</v>
          </cell>
          <cell r="M322">
            <v>11044620</v>
          </cell>
          <cell r="U322">
            <v>730572</v>
          </cell>
          <cell r="V322" t="str">
            <v>APORTES CAJAS DE COMPENSACION</v>
          </cell>
          <cell r="W322">
            <v>1232813</v>
          </cell>
        </row>
        <row r="323">
          <cell r="A323">
            <v>720530</v>
          </cell>
          <cell r="B323" t="str">
            <v>CESANTIAS</v>
          </cell>
          <cell r="E323">
            <v>3707</v>
          </cell>
          <cell r="G323">
            <v>3707</v>
          </cell>
          <cell r="I323">
            <v>3707</v>
          </cell>
          <cell r="K323">
            <v>539520</v>
          </cell>
          <cell r="L323" t="str">
            <v>MULTAS, SANCIONES Y LITIG</v>
          </cell>
          <cell r="M323">
            <v>5000</v>
          </cell>
          <cell r="O323">
            <v>1426</v>
          </cell>
          <cell r="S323">
            <v>204</v>
          </cell>
          <cell r="U323">
            <v>730575</v>
          </cell>
          <cell r="V323" t="str">
            <v>APORTES AL ICBF</v>
          </cell>
          <cell r="W323">
            <v>924609</v>
          </cell>
        </row>
        <row r="324">
          <cell r="A324">
            <v>720533</v>
          </cell>
          <cell r="B324" t="str">
            <v>INTERESES SOBRE LA CESANT</v>
          </cell>
          <cell r="E324">
            <v>445</v>
          </cell>
          <cell r="G324">
            <v>445</v>
          </cell>
          <cell r="I324">
            <v>445</v>
          </cell>
          <cell r="K324">
            <v>539595</v>
          </cell>
          <cell r="L324" t="str">
            <v>OTROS</v>
          </cell>
          <cell r="M324">
            <v>2183.1799999999998</v>
          </cell>
          <cell r="O324">
            <v>1890567.67</v>
          </cell>
          <cell r="Q324">
            <v>1850837.05</v>
          </cell>
          <cell r="S324">
            <v>2855393.33</v>
          </cell>
          <cell r="U324">
            <v>730578</v>
          </cell>
          <cell r="V324" t="str">
            <v>SENA</v>
          </cell>
          <cell r="W324">
            <v>616405</v>
          </cell>
        </row>
        <row r="325">
          <cell r="A325">
            <v>720536</v>
          </cell>
          <cell r="B325" t="str">
            <v>PRIMA DE SERVICIOS</v>
          </cell>
          <cell r="E325">
            <v>3707</v>
          </cell>
          <cell r="G325">
            <v>3707</v>
          </cell>
          <cell r="I325">
            <v>3707</v>
          </cell>
          <cell r="K325">
            <v>539595</v>
          </cell>
          <cell r="L325" t="str">
            <v>OTROS</v>
          </cell>
          <cell r="M325">
            <v>2183.1799999999998</v>
          </cell>
          <cell r="O325">
            <v>1890567.67</v>
          </cell>
          <cell r="Q325">
            <v>1850837.05</v>
          </cell>
          <cell r="S325">
            <v>2855393.33</v>
          </cell>
          <cell r="U325">
            <v>730595</v>
          </cell>
          <cell r="V325" t="str">
            <v>OTROS</v>
          </cell>
          <cell r="W325">
            <v>1526700</v>
          </cell>
        </row>
        <row r="326">
          <cell r="A326">
            <v>720545</v>
          </cell>
          <cell r="B326" t="str">
            <v>AUXILIOS</v>
          </cell>
          <cell r="C326">
            <v>1500000</v>
          </cell>
          <cell r="E326">
            <v>1500000</v>
          </cell>
          <cell r="G326">
            <v>1500000</v>
          </cell>
          <cell r="I326">
            <v>1500000</v>
          </cell>
          <cell r="K326">
            <v>612014</v>
          </cell>
          <cell r="L326" t="str">
            <v>ELABORACION DE OTROS PROD</v>
          </cell>
          <cell r="Q326">
            <v>128714944.48999999</v>
          </cell>
          <cell r="S326">
            <v>149828990.05000001</v>
          </cell>
          <cell r="U326">
            <v>730595</v>
          </cell>
          <cell r="V326" t="str">
            <v>OTROS</v>
          </cell>
          <cell r="W326">
            <v>1526700</v>
          </cell>
        </row>
        <row r="327">
          <cell r="A327">
            <v>720545</v>
          </cell>
          <cell r="B327" t="str">
            <v>AUXILIOS</v>
          </cell>
          <cell r="C327">
            <v>1500000</v>
          </cell>
          <cell r="E327">
            <v>1500000</v>
          </cell>
          <cell r="G327">
            <v>1500000</v>
          </cell>
          <cell r="I327">
            <v>1500000</v>
          </cell>
          <cell r="K327">
            <v>612014</v>
          </cell>
          <cell r="L327" t="str">
            <v>ELABORACION DE OTROS PROD</v>
          </cell>
          <cell r="Q327">
            <v>128714944.48999999</v>
          </cell>
          <cell r="S327">
            <v>149828990.05000001</v>
          </cell>
          <cell r="U327">
            <v>733510</v>
          </cell>
          <cell r="V327" t="str">
            <v>TEMPORALES</v>
          </cell>
          <cell r="W327">
            <v>83590893</v>
          </cell>
        </row>
        <row r="328">
          <cell r="A328">
            <v>720568</v>
          </cell>
          <cell r="B328" t="str">
            <v>APORTES ADMINISTRADORA RI</v>
          </cell>
          <cell r="G328">
            <v>10842</v>
          </cell>
          <cell r="I328">
            <v>4337</v>
          </cell>
          <cell r="K328">
            <v>612050</v>
          </cell>
          <cell r="L328" t="str">
            <v>ELABORACION DE PRODUCTOS</v>
          </cell>
          <cell r="M328">
            <v>1714053035.9200001</v>
          </cell>
          <cell r="O328">
            <v>1378704330.98</v>
          </cell>
          <cell r="Q328">
            <v>1352595161.53</v>
          </cell>
          <cell r="S328">
            <v>1257841845.3900001</v>
          </cell>
          <cell r="U328">
            <v>733510</v>
          </cell>
          <cell r="V328" t="str">
            <v>TEMPORALES</v>
          </cell>
          <cell r="W328">
            <v>83590893</v>
          </cell>
        </row>
        <row r="329">
          <cell r="A329">
            <v>720569</v>
          </cell>
          <cell r="B329" t="str">
            <v>APORTES A ENT PROMOTORAS</v>
          </cell>
          <cell r="G329">
            <v>35607</v>
          </cell>
          <cell r="I329">
            <v>14243</v>
          </cell>
          <cell r="K329">
            <v>612050</v>
          </cell>
          <cell r="L329" t="str">
            <v>ELABORACION DE PRODUCTOS</v>
          </cell>
          <cell r="M329">
            <v>1714053035.9200001</v>
          </cell>
          <cell r="O329">
            <v>1378704330.98</v>
          </cell>
          <cell r="Q329">
            <v>1352595161.53</v>
          </cell>
          <cell r="S329">
            <v>1257841845.3900001</v>
          </cell>
          <cell r="U329">
            <v>733525</v>
          </cell>
          <cell r="V329" t="str">
            <v>ACUEDUCTO Y ALCANTARILLADO</v>
          </cell>
          <cell r="W329">
            <v>1082436</v>
          </cell>
        </row>
        <row r="330">
          <cell r="A330">
            <v>720572</v>
          </cell>
          <cell r="B330" t="str">
            <v>APORTES CAJAS DE COMPENSA</v>
          </cell>
          <cell r="C330">
            <v>872883</v>
          </cell>
          <cell r="E330">
            <v>877160</v>
          </cell>
          <cell r="G330">
            <v>1335798</v>
          </cell>
          <cell r="I330">
            <v>812204</v>
          </cell>
          <cell r="K330">
            <v>612099</v>
          </cell>
          <cell r="L330" t="str">
            <v>AJUSTES POR INFLACION</v>
          </cell>
          <cell r="M330">
            <v>41839992</v>
          </cell>
          <cell r="O330">
            <v>29199733</v>
          </cell>
          <cell r="Q330">
            <v>26582879.640000001</v>
          </cell>
          <cell r="S330">
            <v>10307471.359999999</v>
          </cell>
          <cell r="U330">
            <v>733530</v>
          </cell>
          <cell r="V330" t="str">
            <v>ENERGIA ELECTRICA</v>
          </cell>
          <cell r="W330">
            <v>55572028</v>
          </cell>
        </row>
        <row r="331">
          <cell r="A331">
            <v>720575</v>
          </cell>
          <cell r="B331" t="str">
            <v>APORTE AL I.C.B.F.</v>
          </cell>
          <cell r="C331">
            <v>667663</v>
          </cell>
          <cell r="E331">
            <v>657870</v>
          </cell>
          <cell r="G331">
            <v>1001850</v>
          </cell>
          <cell r="I331">
            <v>609153</v>
          </cell>
          <cell r="K331">
            <v>710505</v>
          </cell>
          <cell r="L331" t="str">
            <v>CONSUMO MATERIA PRIMA</v>
          </cell>
          <cell r="M331">
            <v>767478944.69000006</v>
          </cell>
          <cell r="O331">
            <v>978782690.63</v>
          </cell>
          <cell r="Q331">
            <v>930970712.46000004</v>
          </cell>
          <cell r="S331">
            <v>854780659.67999995</v>
          </cell>
          <cell r="U331">
            <v>733535</v>
          </cell>
          <cell r="V331" t="str">
            <v>TELEFONO</v>
          </cell>
          <cell r="W331">
            <v>96241</v>
          </cell>
        </row>
        <row r="332">
          <cell r="A332">
            <v>730506</v>
          </cell>
          <cell r="B332" t="str">
            <v>SUELDOS</v>
          </cell>
          <cell r="C332">
            <v>12163683</v>
          </cell>
          <cell r="E332">
            <v>13941994</v>
          </cell>
          <cell r="G332">
            <v>18405490</v>
          </cell>
          <cell r="I332">
            <v>13741048</v>
          </cell>
          <cell r="K332">
            <v>720506</v>
          </cell>
          <cell r="L332" t="str">
            <v>SUELDOS</v>
          </cell>
          <cell r="Q332">
            <v>178034</v>
          </cell>
          <cell r="S332">
            <v>178034</v>
          </cell>
          <cell r="U332">
            <v>733550</v>
          </cell>
          <cell r="V332" t="str">
            <v>TRANSPORTES, FLETES Y ACARREO</v>
          </cell>
          <cell r="W332">
            <v>23000</v>
          </cell>
        </row>
        <row r="333">
          <cell r="A333">
            <v>730515</v>
          </cell>
          <cell r="B333" t="str">
            <v>HORAS EXTRAS Y RECARGOS</v>
          </cell>
          <cell r="C333">
            <v>10308333</v>
          </cell>
          <cell r="E333">
            <v>9391725</v>
          </cell>
          <cell r="G333">
            <v>15136000</v>
          </cell>
          <cell r="I333">
            <v>8486876</v>
          </cell>
          <cell r="K333">
            <v>720530</v>
          </cell>
          <cell r="L333" t="str">
            <v>CESANTIAS</v>
          </cell>
          <cell r="S333">
            <v>585</v>
          </cell>
          <cell r="U333">
            <v>733595</v>
          </cell>
          <cell r="V333" t="str">
            <v>OTROS</v>
          </cell>
          <cell r="W333">
            <v>426284</v>
          </cell>
        </row>
        <row r="334">
          <cell r="A334">
            <v>730524</v>
          </cell>
          <cell r="B334" t="str">
            <v>INCAPACIDADES</v>
          </cell>
          <cell r="C334">
            <v>366849</v>
          </cell>
          <cell r="E334">
            <v>66732</v>
          </cell>
          <cell r="K334">
            <v>720533</v>
          </cell>
          <cell r="L334" t="str">
            <v>INTERESES SOBRE LA CESANT</v>
          </cell>
          <cell r="S334">
            <v>70</v>
          </cell>
          <cell r="U334">
            <v>733595</v>
          </cell>
          <cell r="V334" t="str">
            <v>OTROS</v>
          </cell>
          <cell r="W334">
            <v>426284</v>
          </cell>
        </row>
        <row r="335">
          <cell r="A335">
            <v>730527</v>
          </cell>
          <cell r="B335" t="str">
            <v>AUXILIO DE TRANSPORTE</v>
          </cell>
          <cell r="C335">
            <v>534000</v>
          </cell>
          <cell r="E335">
            <v>1179195</v>
          </cell>
          <cell r="G335">
            <v>1005684</v>
          </cell>
          <cell r="I335">
            <v>1161399</v>
          </cell>
          <cell r="K335">
            <v>720536</v>
          </cell>
          <cell r="L335" t="str">
            <v>PRIMA DE SERVICIOS</v>
          </cell>
          <cell r="S335">
            <v>585</v>
          </cell>
          <cell r="U335">
            <v>734510</v>
          </cell>
          <cell r="V335" t="str">
            <v>CONSTRUCCIONES Y EDIFICACIONE</v>
          </cell>
          <cell r="W335">
            <v>2597820</v>
          </cell>
        </row>
        <row r="336">
          <cell r="A336">
            <v>730530</v>
          </cell>
          <cell r="B336" t="str">
            <v>CESANTIAS</v>
          </cell>
          <cell r="C336">
            <v>2009424</v>
          </cell>
          <cell r="E336">
            <v>2045492</v>
          </cell>
          <cell r="G336">
            <v>2971962</v>
          </cell>
          <cell r="I336">
            <v>1942955</v>
          </cell>
          <cell r="K336">
            <v>720539</v>
          </cell>
          <cell r="L336" t="str">
            <v>VACACIONES</v>
          </cell>
          <cell r="S336">
            <v>241</v>
          </cell>
          <cell r="U336">
            <v>734515</v>
          </cell>
          <cell r="V336" t="str">
            <v>MAQUINARIA Y EQUIPO</v>
          </cell>
          <cell r="W336">
            <v>30760096.850000001</v>
          </cell>
        </row>
        <row r="337">
          <cell r="A337">
            <v>730533</v>
          </cell>
          <cell r="B337" t="str">
            <v>INTERESES SOBRE CESANTIAS</v>
          </cell>
          <cell r="C337">
            <v>241227</v>
          </cell>
          <cell r="E337">
            <v>245557</v>
          </cell>
          <cell r="G337">
            <v>356778</v>
          </cell>
          <cell r="I337">
            <v>233248</v>
          </cell>
          <cell r="K337">
            <v>720545</v>
          </cell>
          <cell r="L337" t="str">
            <v>AUXILIOS</v>
          </cell>
          <cell r="M337">
            <v>1700000</v>
          </cell>
          <cell r="O337">
            <v>1600000</v>
          </cell>
          <cell r="Q337">
            <v>2100000</v>
          </cell>
          <cell r="U337">
            <v>734516</v>
          </cell>
          <cell r="V337" t="str">
            <v>OTROS GASTOS DE MAQUINARIA</v>
          </cell>
          <cell r="W337">
            <v>73200</v>
          </cell>
        </row>
        <row r="338">
          <cell r="A338">
            <v>730536</v>
          </cell>
          <cell r="B338" t="str">
            <v>PRIMA DE SERVICIOS</v>
          </cell>
          <cell r="C338">
            <v>2009424</v>
          </cell>
          <cell r="E338">
            <v>2045492</v>
          </cell>
          <cell r="G338">
            <v>2971962</v>
          </cell>
          <cell r="I338">
            <v>1942955</v>
          </cell>
          <cell r="K338">
            <v>720545</v>
          </cell>
          <cell r="L338" t="str">
            <v>AUXILIOS</v>
          </cell>
          <cell r="M338">
            <v>1700000</v>
          </cell>
          <cell r="O338">
            <v>1600000</v>
          </cell>
          <cell r="Q338">
            <v>2100000</v>
          </cell>
          <cell r="U338">
            <v>734520</v>
          </cell>
          <cell r="V338" t="str">
            <v>EQUIPO DE OFICINA</v>
          </cell>
          <cell r="W338">
            <v>30000</v>
          </cell>
        </row>
        <row r="339">
          <cell r="A339">
            <v>730539</v>
          </cell>
          <cell r="B339" t="str">
            <v>VACACIONES</v>
          </cell>
          <cell r="C339">
            <v>889662</v>
          </cell>
          <cell r="E339">
            <v>932606</v>
          </cell>
          <cell r="G339">
            <v>1319111</v>
          </cell>
          <cell r="I339">
            <v>879771</v>
          </cell>
          <cell r="K339">
            <v>720568</v>
          </cell>
          <cell r="L339" t="str">
            <v>APORTES ADMINISTRADORA RI</v>
          </cell>
          <cell r="M339">
            <v>4337</v>
          </cell>
          <cell r="O339">
            <v>4337</v>
          </cell>
          <cell r="Q339">
            <v>9300</v>
          </cell>
          <cell r="S339">
            <v>9300</v>
          </cell>
          <cell r="U339">
            <v>734540</v>
          </cell>
          <cell r="V339" t="str">
            <v>FLOTA Y EQUIPO DE TRANSPORTE</v>
          </cell>
          <cell r="W339">
            <v>2476763.5</v>
          </cell>
        </row>
        <row r="340">
          <cell r="A340">
            <v>730545</v>
          </cell>
          <cell r="B340" t="str">
            <v>AUXILIOS</v>
          </cell>
          <cell r="C340">
            <v>2590470</v>
          </cell>
          <cell r="E340">
            <v>2922004</v>
          </cell>
          <cell r="G340">
            <v>3920806</v>
          </cell>
          <cell r="I340">
            <v>3200108</v>
          </cell>
          <cell r="K340">
            <v>720569</v>
          </cell>
          <cell r="L340" t="str">
            <v>APORTES A ENT PROMOTORAS</v>
          </cell>
          <cell r="M340">
            <v>14243</v>
          </cell>
          <cell r="O340">
            <v>14243</v>
          </cell>
          <cell r="Q340">
            <v>38679</v>
          </cell>
          <cell r="S340">
            <v>38679</v>
          </cell>
          <cell r="U340">
            <v>735005</v>
          </cell>
          <cell r="V340" t="str">
            <v>INSTALACIONES ELECTRICAS</v>
          </cell>
          <cell r="W340">
            <v>20707</v>
          </cell>
        </row>
        <row r="341">
          <cell r="A341">
            <v>730545</v>
          </cell>
          <cell r="B341" t="str">
            <v>AUXILIOS</v>
          </cell>
          <cell r="C341">
            <v>2590470</v>
          </cell>
          <cell r="E341">
            <v>2922004</v>
          </cell>
          <cell r="G341">
            <v>3920806</v>
          </cell>
          <cell r="I341">
            <v>3200108</v>
          </cell>
          <cell r="K341">
            <v>720572</v>
          </cell>
          <cell r="L341" t="str">
            <v>APORTES CAJAS DE COMPENSA</v>
          </cell>
          <cell r="M341">
            <v>858298</v>
          </cell>
          <cell r="O341">
            <v>858987</v>
          </cell>
          <cell r="U341">
            <v>736005</v>
          </cell>
          <cell r="V341" t="str">
            <v>CONSTRUCCIONES Y EDIFICACIONE</v>
          </cell>
          <cell r="W341">
            <v>7230365</v>
          </cell>
        </row>
        <row r="342">
          <cell r="A342">
            <v>730551</v>
          </cell>
          <cell r="B342" t="str">
            <v>DOTACION Y SUMINSTRO A TR</v>
          </cell>
          <cell r="C342">
            <v>42851.82</v>
          </cell>
          <cell r="E342">
            <v>86791.63</v>
          </cell>
          <cell r="G342">
            <v>326224.44</v>
          </cell>
          <cell r="I342">
            <v>73826.759999999995</v>
          </cell>
          <cell r="K342">
            <v>720575</v>
          </cell>
          <cell r="L342" t="str">
            <v>APORTE AL I.C.B.F.</v>
          </cell>
          <cell r="M342">
            <v>643723</v>
          </cell>
          <cell r="O342">
            <v>644240</v>
          </cell>
          <cell r="U342">
            <v>736015</v>
          </cell>
          <cell r="V342" t="str">
            <v>MAQUINARIA Y EQUIPO</v>
          </cell>
          <cell r="W342">
            <v>42101814</v>
          </cell>
        </row>
        <row r="343">
          <cell r="A343">
            <v>730568</v>
          </cell>
          <cell r="B343" t="str">
            <v>APORTES ADMINISTRADORAS D</v>
          </cell>
          <cell r="C343">
            <v>622643</v>
          </cell>
          <cell r="E343">
            <v>763423</v>
          </cell>
          <cell r="G343">
            <v>924262</v>
          </cell>
          <cell r="I343">
            <v>539901</v>
          </cell>
          <cell r="K343">
            <v>730506</v>
          </cell>
          <cell r="L343" t="str">
            <v>SUELDOS</v>
          </cell>
          <cell r="M343">
            <v>14276283</v>
          </cell>
          <cell r="O343">
            <v>14001394</v>
          </cell>
          <cell r="Q343">
            <v>13103732</v>
          </cell>
          <cell r="S343">
            <v>12858342</v>
          </cell>
          <cell r="U343">
            <v>739505</v>
          </cell>
          <cell r="V343" t="str">
            <v>OTROS COSTOS INDIRECTOS DE FA</v>
          </cell>
          <cell r="W343">
            <v>3742183.8</v>
          </cell>
        </row>
        <row r="344">
          <cell r="A344">
            <v>730569</v>
          </cell>
          <cell r="B344" t="str">
            <v>APORTES A ENTIDADES DE SA</v>
          </cell>
          <cell r="C344">
            <v>2292197</v>
          </cell>
          <cell r="E344">
            <v>1935110</v>
          </cell>
          <cell r="G344">
            <v>2779991</v>
          </cell>
          <cell r="I344">
            <v>1773072</v>
          </cell>
          <cell r="K344">
            <v>730515</v>
          </cell>
          <cell r="L344" t="str">
            <v>HORAS EXTRAS Y RECARGOS</v>
          </cell>
          <cell r="M344">
            <v>9117451</v>
          </cell>
          <cell r="O344">
            <v>9029410</v>
          </cell>
          <cell r="Q344">
            <v>9123840</v>
          </cell>
          <cell r="S344">
            <v>7758962</v>
          </cell>
          <cell r="U344">
            <v>739505</v>
          </cell>
          <cell r="V344" t="str">
            <v>OTROS COSTOS INDIRECTOS DE FA</v>
          </cell>
          <cell r="W344">
            <v>3742183.8</v>
          </cell>
        </row>
        <row r="345">
          <cell r="A345">
            <v>730570</v>
          </cell>
          <cell r="B345" t="str">
            <v>APORTES A FONDOS DE PENSI</v>
          </cell>
          <cell r="C345">
            <v>1943735</v>
          </cell>
          <cell r="E345">
            <v>2543130</v>
          </cell>
          <cell r="G345">
            <v>3679877</v>
          </cell>
          <cell r="I345">
            <v>2362202</v>
          </cell>
          <cell r="K345">
            <v>730524</v>
          </cell>
          <cell r="L345" t="str">
            <v>INCAPACIDADES</v>
          </cell>
          <cell r="O345">
            <v>103493</v>
          </cell>
          <cell r="U345">
            <v>739510</v>
          </cell>
          <cell r="V345" t="str">
            <v>OTROS COSTOS DE IMPORTACION</v>
          </cell>
        </row>
        <row r="346">
          <cell r="A346">
            <v>730578</v>
          </cell>
          <cell r="B346" t="str">
            <v>SENA</v>
          </cell>
          <cell r="C346">
            <v>453775</v>
          </cell>
          <cell r="E346">
            <v>438579</v>
          </cell>
          <cell r="G346">
            <v>658998</v>
          </cell>
          <cell r="I346">
            <v>402542</v>
          </cell>
          <cell r="K346">
            <v>730527</v>
          </cell>
          <cell r="L346" t="str">
            <v>AUXILIO DE TRANSPORTE</v>
          </cell>
          <cell r="M346">
            <v>952300</v>
          </cell>
          <cell r="O346">
            <v>851407</v>
          </cell>
          <cell r="Q346">
            <v>867675</v>
          </cell>
          <cell r="S346">
            <v>792082</v>
          </cell>
          <cell r="U346">
            <v>739510</v>
          </cell>
          <cell r="V346" t="str">
            <v>OTROS COSTOS DE IMPORTACION</v>
          </cell>
        </row>
        <row r="347">
          <cell r="A347">
            <v>730584</v>
          </cell>
          <cell r="B347" t="str">
            <v>GASTOS MEDICOS</v>
          </cell>
          <cell r="E347">
            <v>99300</v>
          </cell>
          <cell r="K347">
            <v>730530</v>
          </cell>
          <cell r="L347" t="str">
            <v>CESANTIAS</v>
          </cell>
          <cell r="M347">
            <v>2011684</v>
          </cell>
          <cell r="O347">
            <v>1996094</v>
          </cell>
          <cell r="Q347">
            <v>1966880</v>
          </cell>
          <cell r="S347">
            <v>2836168</v>
          </cell>
          <cell r="U347">
            <v>739515</v>
          </cell>
          <cell r="V347" t="str">
            <v>ACCESORIOS</v>
          </cell>
        </row>
        <row r="348">
          <cell r="A348">
            <v>730595</v>
          </cell>
          <cell r="B348" t="str">
            <v>OTROS</v>
          </cell>
          <cell r="I348">
            <v>76700</v>
          </cell>
          <cell r="K348">
            <v>730533</v>
          </cell>
          <cell r="L348" t="str">
            <v>INTERESES SOBRE CESANTIAS</v>
          </cell>
          <cell r="M348">
            <v>241499</v>
          </cell>
          <cell r="O348">
            <v>239628</v>
          </cell>
          <cell r="Q348">
            <v>234231</v>
          </cell>
          <cell r="S348">
            <v>380630</v>
          </cell>
          <cell r="U348">
            <v>739515</v>
          </cell>
          <cell r="V348" t="str">
            <v>ACCESORIOS</v>
          </cell>
        </row>
        <row r="349">
          <cell r="A349">
            <v>730595</v>
          </cell>
          <cell r="B349" t="str">
            <v>OTROS</v>
          </cell>
          <cell r="I349">
            <v>76700</v>
          </cell>
          <cell r="K349">
            <v>730536</v>
          </cell>
          <cell r="L349" t="str">
            <v>PRIMA DE SERVICIOS</v>
          </cell>
          <cell r="M349">
            <v>2011684</v>
          </cell>
          <cell r="O349">
            <v>1996094</v>
          </cell>
          <cell r="Q349">
            <v>1904191</v>
          </cell>
          <cell r="S349">
            <v>2883167</v>
          </cell>
          <cell r="U349">
            <v>41205035</v>
          </cell>
          <cell r="V349" t="str">
            <v>DE MATERIA PRIMA</v>
          </cell>
          <cell r="W349">
            <v>41100000</v>
          </cell>
          <cell r="X349" t="str">
            <v>CR</v>
          </cell>
        </row>
        <row r="350">
          <cell r="A350">
            <v>732015</v>
          </cell>
          <cell r="B350" t="str">
            <v>MAQUINARIA Y EQUIPO</v>
          </cell>
          <cell r="I350">
            <v>1307636</v>
          </cell>
          <cell r="K350">
            <v>730539</v>
          </cell>
          <cell r="L350" t="str">
            <v>VACACIONES</v>
          </cell>
          <cell r="M350">
            <v>917295</v>
          </cell>
          <cell r="O350">
            <v>899075</v>
          </cell>
          <cell r="Q350">
            <v>511079</v>
          </cell>
          <cell r="S350">
            <v>923341</v>
          </cell>
          <cell r="U350">
            <v>41205040</v>
          </cell>
          <cell r="V350" t="str">
            <v>NACIONALES DE TUBERIA</v>
          </cell>
          <cell r="W350">
            <v>1388295053</v>
          </cell>
          <cell r="X350" t="str">
            <v>CR</v>
          </cell>
        </row>
        <row r="351">
          <cell r="A351">
            <v>733510</v>
          </cell>
          <cell r="B351" t="str">
            <v>TEMPORALES</v>
          </cell>
          <cell r="C351">
            <v>9394567</v>
          </cell>
          <cell r="E351">
            <v>15989006</v>
          </cell>
          <cell r="G351">
            <v>24241052</v>
          </cell>
          <cell r="I351">
            <v>20725015</v>
          </cell>
          <cell r="K351">
            <v>730545</v>
          </cell>
          <cell r="L351" t="str">
            <v>AUXILIOS</v>
          </cell>
          <cell r="M351">
            <v>2842566</v>
          </cell>
          <cell r="O351">
            <v>2654726</v>
          </cell>
          <cell r="Q351">
            <v>4607046</v>
          </cell>
          <cell r="S351">
            <v>2408046</v>
          </cell>
          <cell r="U351">
            <v>41205045</v>
          </cell>
          <cell r="V351" t="str">
            <v>NACIONALES DE ACCESORIOS</v>
          </cell>
          <cell r="W351">
            <v>50447994</v>
          </cell>
          <cell r="X351" t="str">
            <v>CR</v>
          </cell>
        </row>
        <row r="352">
          <cell r="A352">
            <v>733510</v>
          </cell>
          <cell r="B352" t="str">
            <v>TEMPORALES</v>
          </cell>
          <cell r="C352">
            <v>9394567</v>
          </cell>
          <cell r="E352">
            <v>15989006</v>
          </cell>
          <cell r="G352">
            <v>24241052</v>
          </cell>
          <cell r="I352">
            <v>20725015</v>
          </cell>
          <cell r="K352">
            <v>730545</v>
          </cell>
          <cell r="L352" t="str">
            <v>AUXILIOS</v>
          </cell>
          <cell r="M352">
            <v>2842566</v>
          </cell>
          <cell r="O352">
            <v>2654726</v>
          </cell>
          <cell r="Q352">
            <v>4607046</v>
          </cell>
          <cell r="S352">
            <v>2408046</v>
          </cell>
          <cell r="U352">
            <v>41755040</v>
          </cell>
          <cell r="V352" t="str">
            <v>DE TUBERIA</v>
          </cell>
          <cell r="W352">
            <v>52767315</v>
          </cell>
        </row>
        <row r="353">
          <cell r="A353">
            <v>733525</v>
          </cell>
          <cell r="B353" t="str">
            <v>ACUEDUCTO Y ALCANTARILLAD</v>
          </cell>
          <cell r="I353">
            <v>32324470</v>
          </cell>
          <cell r="K353">
            <v>730548</v>
          </cell>
          <cell r="L353" t="str">
            <v>BONIFICACIONES POR MERA L</v>
          </cell>
          <cell r="S353">
            <v>959000</v>
          </cell>
          <cell r="U353">
            <v>41755045</v>
          </cell>
          <cell r="V353" t="str">
            <v>DE ACCESORIOS</v>
          </cell>
          <cell r="W353">
            <v>370606</v>
          </cell>
        </row>
        <row r="354">
          <cell r="A354">
            <v>733530</v>
          </cell>
          <cell r="B354" t="str">
            <v>ENERGIA ELECTRICA</v>
          </cell>
          <cell r="I354">
            <v>58454803</v>
          </cell>
          <cell r="K354">
            <v>730551</v>
          </cell>
          <cell r="L354" t="str">
            <v>DOTACION Y SUMINSTRO A TR</v>
          </cell>
          <cell r="M354">
            <v>3380840.76</v>
          </cell>
          <cell r="O354">
            <v>262071.26</v>
          </cell>
          <cell r="Q354">
            <v>1938115.49</v>
          </cell>
          <cell r="S354">
            <v>54672.13</v>
          </cell>
          <cell r="U354">
            <v>42100510</v>
          </cell>
          <cell r="V354" t="str">
            <v>INTERESES POR PRESTAMOS A EM</v>
          </cell>
          <cell r="W354">
            <v>495633</v>
          </cell>
          <cell r="X354" t="str">
            <v>CR</v>
          </cell>
        </row>
        <row r="355">
          <cell r="A355">
            <v>733550</v>
          </cell>
          <cell r="B355" t="str">
            <v>TRANSPORTES, FLETES Y ACA</v>
          </cell>
          <cell r="E355">
            <v>486600</v>
          </cell>
          <cell r="I355">
            <v>230000</v>
          </cell>
          <cell r="K355">
            <v>730560</v>
          </cell>
          <cell r="L355" t="str">
            <v>INDEMNIZACIONES LABORALES</v>
          </cell>
          <cell r="M355">
            <v>2451047</v>
          </cell>
          <cell r="O355">
            <v>1867672</v>
          </cell>
          <cell r="Q355">
            <v>6</v>
          </cell>
          <cell r="U355">
            <v>42100511</v>
          </cell>
          <cell r="V355" t="str">
            <v>INTERESES POR PRESTAMO A FON</v>
          </cell>
          <cell r="W355">
            <v>30292</v>
          </cell>
          <cell r="X355" t="str">
            <v>CR</v>
          </cell>
        </row>
        <row r="356">
          <cell r="A356">
            <v>733555</v>
          </cell>
          <cell r="B356" t="str">
            <v>GAS</v>
          </cell>
          <cell r="C356">
            <v>73620</v>
          </cell>
          <cell r="E356">
            <v>144108</v>
          </cell>
          <cell r="G356">
            <v>76185</v>
          </cell>
          <cell r="I356">
            <v>50450</v>
          </cell>
          <cell r="K356">
            <v>730568</v>
          </cell>
          <cell r="L356" t="str">
            <v>APORTES ADMINISTRADORAS D</v>
          </cell>
          <cell r="M356">
            <v>565093</v>
          </cell>
          <cell r="O356">
            <v>565512</v>
          </cell>
          <cell r="Q356">
            <v>492300</v>
          </cell>
          <cell r="S356">
            <v>464800</v>
          </cell>
          <cell r="U356">
            <v>42100515</v>
          </cell>
          <cell r="V356" t="str">
            <v>INTERESES BANCARIOS</v>
          </cell>
          <cell r="W356">
            <v>559.9</v>
          </cell>
          <cell r="X356" t="str">
            <v>CR</v>
          </cell>
        </row>
        <row r="357">
          <cell r="A357">
            <v>733595</v>
          </cell>
          <cell r="B357" t="str">
            <v>OTROS</v>
          </cell>
          <cell r="C357">
            <v>224198</v>
          </cell>
          <cell r="E357">
            <v>302198</v>
          </cell>
          <cell r="G357">
            <v>380646</v>
          </cell>
          <cell r="I357">
            <v>560198</v>
          </cell>
          <cell r="K357">
            <v>730569</v>
          </cell>
          <cell r="L357" t="str">
            <v>APORTES A ENTIDADES DE SA</v>
          </cell>
          <cell r="M357">
            <v>1886710</v>
          </cell>
          <cell r="O357">
            <v>1885653</v>
          </cell>
          <cell r="Q357">
            <v>1683480</v>
          </cell>
          <cell r="S357">
            <v>1708886</v>
          </cell>
          <cell r="U357">
            <v>42102010</v>
          </cell>
          <cell r="V357" t="str">
            <v>DIERENCIA EN CAMBIO OBLIGACI</v>
          </cell>
          <cell r="W357">
            <v>947504.04</v>
          </cell>
          <cell r="X357" t="str">
            <v>CR</v>
          </cell>
        </row>
        <row r="358">
          <cell r="A358">
            <v>733595</v>
          </cell>
          <cell r="B358" t="str">
            <v>OTROS</v>
          </cell>
          <cell r="C358">
            <v>224198</v>
          </cell>
          <cell r="E358">
            <v>302198</v>
          </cell>
          <cell r="G358">
            <v>380646</v>
          </cell>
          <cell r="I358">
            <v>560198</v>
          </cell>
          <cell r="K358">
            <v>730570</v>
          </cell>
          <cell r="L358" t="str">
            <v>APORTES A FONDOS DE PENSI</v>
          </cell>
          <cell r="M358">
            <v>2503528</v>
          </cell>
          <cell r="O358">
            <v>2494145</v>
          </cell>
          <cell r="Q358">
            <v>2349193</v>
          </cell>
          <cell r="S358">
            <v>2388305</v>
          </cell>
          <cell r="U358">
            <v>42102015</v>
          </cell>
          <cell r="V358" t="str">
            <v>DIF. EN CAMBIO PROVEEDORES</v>
          </cell>
          <cell r="W358">
            <v>16179467.6</v>
          </cell>
          <cell r="X358" t="str">
            <v>CR</v>
          </cell>
        </row>
        <row r="359">
          <cell r="A359">
            <v>734510</v>
          </cell>
          <cell r="B359" t="str">
            <v>CONSTRUCCIONES Y EDIFICAC</v>
          </cell>
          <cell r="C359">
            <v>79263.81</v>
          </cell>
          <cell r="E359">
            <v>1067331.77</v>
          </cell>
          <cell r="G359">
            <v>420106.74</v>
          </cell>
          <cell r="I359">
            <v>1439152.95</v>
          </cell>
          <cell r="K359">
            <v>730572</v>
          </cell>
          <cell r="L359" t="str">
            <v>APORTES CAJAS DE COMPENSA</v>
          </cell>
          <cell r="Q359">
            <v>924591</v>
          </cell>
          <cell r="S359">
            <v>908019</v>
          </cell>
          <cell r="U359">
            <v>51054540</v>
          </cell>
          <cell r="V359" t="str">
            <v>AUXILIO DE ALIMENTACION</v>
          </cell>
          <cell r="W359">
            <v>210000</v>
          </cell>
        </row>
        <row r="360">
          <cell r="A360">
            <v>734515</v>
          </cell>
          <cell r="B360" t="str">
            <v>MAQUINARIA Y EQUIPO</v>
          </cell>
          <cell r="C360">
            <v>11915254.539999999</v>
          </cell>
          <cell r="E360">
            <v>6647026.9100000001</v>
          </cell>
          <cell r="G360">
            <v>13146835.039999999</v>
          </cell>
          <cell r="I360">
            <v>30728007.190000001</v>
          </cell>
          <cell r="K360">
            <v>730575</v>
          </cell>
          <cell r="L360" t="str">
            <v>APORTES AL ICBF</v>
          </cell>
          <cell r="Q360">
            <v>693442</v>
          </cell>
          <cell r="S360">
            <v>681011</v>
          </cell>
          <cell r="U360">
            <v>51054545</v>
          </cell>
          <cell r="V360" t="str">
            <v>AUXILIO RODAMIENTO</v>
          </cell>
          <cell r="W360">
            <v>2611582</v>
          </cell>
        </row>
        <row r="361">
          <cell r="A361">
            <v>734540</v>
          </cell>
          <cell r="B361" t="str">
            <v>FLOTA Y EQUIPO DE TRANSPO</v>
          </cell>
          <cell r="E361">
            <v>629959.1</v>
          </cell>
          <cell r="G361">
            <v>77377.16</v>
          </cell>
          <cell r="H361" t="str">
            <v>CR</v>
          </cell>
          <cell r="I361">
            <v>4045090.23</v>
          </cell>
          <cell r="K361">
            <v>730578</v>
          </cell>
          <cell r="L361" t="str">
            <v>SENA</v>
          </cell>
          <cell r="M361">
            <v>425588</v>
          </cell>
          <cell r="O361">
            <v>425933</v>
          </cell>
          <cell r="Q361">
            <v>462295</v>
          </cell>
          <cell r="S361">
            <v>454009</v>
          </cell>
          <cell r="U361">
            <v>51059505</v>
          </cell>
          <cell r="V361" t="str">
            <v>TRANSPORTE DE PERSONAL</v>
          </cell>
          <cell r="W361">
            <v>188600</v>
          </cell>
        </row>
        <row r="362">
          <cell r="A362">
            <v>735015</v>
          </cell>
          <cell r="B362" t="str">
            <v>REPARACIONES LOCATIVAS</v>
          </cell>
          <cell r="I362">
            <v>21465</v>
          </cell>
          <cell r="K362">
            <v>730595</v>
          </cell>
          <cell r="L362" t="str">
            <v>OTROS</v>
          </cell>
          <cell r="S362">
            <v>738000</v>
          </cell>
          <cell r="U362">
            <v>51159505</v>
          </cell>
          <cell r="V362" t="str">
            <v>AL DEPORTE</v>
          </cell>
          <cell r="W362">
            <v>18756</v>
          </cell>
        </row>
        <row r="363">
          <cell r="A363">
            <v>736005</v>
          </cell>
          <cell r="B363" t="str">
            <v>CONSTRUCCIONES Y EDIFICAC</v>
          </cell>
          <cell r="C363">
            <v>6933253</v>
          </cell>
          <cell r="G363">
            <v>6958213</v>
          </cell>
          <cell r="I363">
            <v>14097181</v>
          </cell>
          <cell r="K363">
            <v>730595</v>
          </cell>
          <cell r="L363" t="str">
            <v>OTROS</v>
          </cell>
          <cell r="S363">
            <v>738000</v>
          </cell>
          <cell r="U363">
            <v>51351001</v>
          </cell>
          <cell r="V363" t="str">
            <v>COMPENSACION DIURNA Y NOCTUR</v>
          </cell>
          <cell r="W363">
            <v>3827778</v>
          </cell>
        </row>
        <row r="364">
          <cell r="A364">
            <v>736015</v>
          </cell>
          <cell r="B364" t="str">
            <v>MAQUINARIA Y EQUIPO</v>
          </cell>
          <cell r="C364">
            <v>45936606</v>
          </cell>
          <cell r="G364">
            <v>46101983</v>
          </cell>
          <cell r="I364">
            <v>90432736</v>
          </cell>
          <cell r="K364">
            <v>732015</v>
          </cell>
          <cell r="L364" t="str">
            <v>MAQUINARIA Y EQUIPO</v>
          </cell>
          <cell r="O364">
            <v>111492</v>
          </cell>
          <cell r="U364">
            <v>51351003</v>
          </cell>
          <cell r="V364" t="str">
            <v>COMPENSACION APORTES Y PREST</v>
          </cell>
          <cell r="W364">
            <v>1614016</v>
          </cell>
        </row>
        <row r="365">
          <cell r="A365">
            <v>739505</v>
          </cell>
          <cell r="B365" t="str">
            <v>OTROS COSTOS INDIRECTOS D</v>
          </cell>
          <cell r="C365">
            <v>2160316.84</v>
          </cell>
          <cell r="E365">
            <v>5624584.4900000002</v>
          </cell>
          <cell r="G365">
            <v>5152838.91</v>
          </cell>
          <cell r="I365">
            <v>8667144.2200000007</v>
          </cell>
          <cell r="K365">
            <v>733505</v>
          </cell>
          <cell r="L365" t="str">
            <v>ASEO Y VIGILANCIA</v>
          </cell>
          <cell r="M365">
            <v>509350</v>
          </cell>
          <cell r="O365">
            <v>89675</v>
          </cell>
          <cell r="S365">
            <v>89675</v>
          </cell>
          <cell r="U365">
            <v>51351013</v>
          </cell>
          <cell r="V365" t="str">
            <v>COMPENSACION ADMINISTRACION</v>
          </cell>
          <cell r="W365">
            <v>275148</v>
          </cell>
        </row>
        <row r="366">
          <cell r="A366">
            <v>739505</v>
          </cell>
          <cell r="B366" t="str">
            <v>OTROS COSTOS INDIRECTOS D</v>
          </cell>
          <cell r="C366">
            <v>2160316.84</v>
          </cell>
          <cell r="E366">
            <v>5624584.4900000002</v>
          </cell>
          <cell r="G366">
            <v>5152838.91</v>
          </cell>
          <cell r="I366">
            <v>8667144.2200000007</v>
          </cell>
          <cell r="K366">
            <v>733510</v>
          </cell>
          <cell r="L366" t="str">
            <v>TEMPORALES</v>
          </cell>
          <cell r="M366">
            <v>27236588</v>
          </cell>
          <cell r="O366">
            <v>43367401</v>
          </cell>
          <cell r="Q366">
            <v>51790211</v>
          </cell>
          <cell r="S366">
            <v>64032192</v>
          </cell>
          <cell r="U366">
            <v>51351052</v>
          </cell>
          <cell r="V366" t="str">
            <v>COMPENSACION APORTES</v>
          </cell>
          <cell r="W366">
            <v>644549</v>
          </cell>
        </row>
        <row r="367">
          <cell r="A367">
            <v>739510</v>
          </cell>
          <cell r="B367" t="str">
            <v>OTROS COSTOS DE IMPORTACI</v>
          </cell>
          <cell r="K367">
            <v>733510</v>
          </cell>
          <cell r="L367" t="str">
            <v>TEMPORALES</v>
          </cell>
          <cell r="M367">
            <v>27236588</v>
          </cell>
          <cell r="O367">
            <v>43367401</v>
          </cell>
          <cell r="Q367">
            <v>51790211</v>
          </cell>
          <cell r="S367">
            <v>64032192</v>
          </cell>
          <cell r="U367">
            <v>51959515</v>
          </cell>
          <cell r="V367" t="str">
            <v>PEAJES</v>
          </cell>
          <cell r="W367">
            <v>53500</v>
          </cell>
        </row>
        <row r="368">
          <cell r="A368">
            <v>739510</v>
          </cell>
          <cell r="B368" t="str">
            <v>OTROS COSTOS DE IMPORTACI</v>
          </cell>
          <cell r="K368">
            <v>733525</v>
          </cell>
          <cell r="L368" t="str">
            <v>ACUEDUCTO Y ALCANTARILLAD</v>
          </cell>
          <cell r="O368">
            <v>604622</v>
          </cell>
          <cell r="Q368">
            <v>808316</v>
          </cell>
          <cell r="S368">
            <v>1082105</v>
          </cell>
          <cell r="U368">
            <v>52054540</v>
          </cell>
          <cell r="V368" t="str">
            <v>AUXILIO ALIMENTACION</v>
          </cell>
          <cell r="W368">
            <v>420000</v>
          </cell>
        </row>
        <row r="369">
          <cell r="A369">
            <v>739515</v>
          </cell>
          <cell r="B369" t="str">
            <v>ACCESORIOS</v>
          </cell>
          <cell r="E369">
            <v>199296</v>
          </cell>
          <cell r="G369">
            <v>172403</v>
          </cell>
          <cell r="I369">
            <v>90558</v>
          </cell>
          <cell r="K369">
            <v>733530</v>
          </cell>
          <cell r="L369" t="str">
            <v>ENERGIA ELECTRICA</v>
          </cell>
          <cell r="M369">
            <v>36485936</v>
          </cell>
          <cell r="O369">
            <v>40848740</v>
          </cell>
          <cell r="Q369">
            <v>52071583</v>
          </cell>
          <cell r="S369">
            <v>61285394</v>
          </cell>
          <cell r="U369">
            <v>52054545</v>
          </cell>
          <cell r="V369" t="str">
            <v>AUXILIO RODAMIENTO</v>
          </cell>
          <cell r="W369">
            <v>1817485</v>
          </cell>
        </row>
        <row r="370">
          <cell r="A370">
            <v>739515</v>
          </cell>
          <cell r="B370" t="str">
            <v>ACCESORIOS</v>
          </cell>
          <cell r="E370">
            <v>199296</v>
          </cell>
          <cell r="G370">
            <v>172403</v>
          </cell>
          <cell r="I370">
            <v>90558</v>
          </cell>
          <cell r="K370">
            <v>733535</v>
          </cell>
          <cell r="L370" t="str">
            <v>TELEFONO</v>
          </cell>
          <cell r="M370">
            <v>93568.42</v>
          </cell>
          <cell r="O370">
            <v>421913</v>
          </cell>
          <cell r="Q370">
            <v>93581.2</v>
          </cell>
          <cell r="S370">
            <v>112928</v>
          </cell>
          <cell r="U370">
            <v>52059505</v>
          </cell>
          <cell r="V370" t="str">
            <v>TRASNPORTE AL PERSONAL</v>
          </cell>
          <cell r="W370">
            <v>377200</v>
          </cell>
        </row>
        <row r="371">
          <cell r="A371">
            <v>41205040</v>
          </cell>
          <cell r="B371" t="str">
            <v>NACIONALES DE TUBERIA</v>
          </cell>
          <cell r="C371">
            <v>680277338</v>
          </cell>
          <cell r="D371" t="str">
            <v>CR</v>
          </cell>
          <cell r="E371">
            <v>1172196761</v>
          </cell>
          <cell r="F371" t="str">
            <v>CR</v>
          </cell>
          <cell r="G371">
            <v>866172893</v>
          </cell>
          <cell r="H371" t="str">
            <v>CR</v>
          </cell>
          <cell r="I371">
            <v>950260963</v>
          </cell>
          <cell r="J371" t="str">
            <v>CR</v>
          </cell>
          <cell r="K371">
            <v>733550</v>
          </cell>
          <cell r="L371" t="str">
            <v>TRANSPORTES, FLETES Y ACA</v>
          </cell>
          <cell r="O371">
            <v>7758</v>
          </cell>
          <cell r="Q371">
            <v>13000</v>
          </cell>
          <cell r="S371">
            <v>10000</v>
          </cell>
          <cell r="U371">
            <v>52309505</v>
          </cell>
          <cell r="V371" t="str">
            <v>TODO RIESGO</v>
          </cell>
          <cell r="W371">
            <v>1376480</v>
          </cell>
        </row>
        <row r="372">
          <cell r="A372">
            <v>41205045</v>
          </cell>
          <cell r="B372" t="str">
            <v>NACIONALES DE ACCESORIOS</v>
          </cell>
          <cell r="C372">
            <v>20103991</v>
          </cell>
          <cell r="D372" t="str">
            <v>CR</v>
          </cell>
          <cell r="E372">
            <v>37796829</v>
          </cell>
          <cell r="F372" t="str">
            <v>CR</v>
          </cell>
          <cell r="G372">
            <v>32343391</v>
          </cell>
          <cell r="H372" t="str">
            <v>CR</v>
          </cell>
          <cell r="I372">
            <v>42153815</v>
          </cell>
          <cell r="J372" t="str">
            <v>CR</v>
          </cell>
          <cell r="K372">
            <v>733555</v>
          </cell>
          <cell r="L372" t="str">
            <v>GAS</v>
          </cell>
          <cell r="Q372">
            <v>20943</v>
          </cell>
          <cell r="S372">
            <v>140098</v>
          </cell>
          <cell r="U372">
            <v>52351001</v>
          </cell>
          <cell r="V372" t="str">
            <v>COMPENSACION DIURNA Y NOCTUR</v>
          </cell>
          <cell r="W372">
            <v>14796077</v>
          </cell>
        </row>
        <row r="373">
          <cell r="A373">
            <v>41755040</v>
          </cell>
          <cell r="B373" t="str">
            <v>DE TUBERIA</v>
          </cell>
          <cell r="C373">
            <v>6638930</v>
          </cell>
          <cell r="E373">
            <v>5023441</v>
          </cell>
          <cell r="G373">
            <v>29498918</v>
          </cell>
          <cell r="I373">
            <v>1457112</v>
          </cell>
          <cell r="K373">
            <v>733595</v>
          </cell>
          <cell r="L373" t="str">
            <v>OTROS</v>
          </cell>
          <cell r="M373">
            <v>424142</v>
          </cell>
          <cell r="O373">
            <v>142600</v>
          </cell>
          <cell r="Q373">
            <v>213142</v>
          </cell>
          <cell r="S373">
            <v>373142</v>
          </cell>
          <cell r="U373">
            <v>52351003</v>
          </cell>
          <cell r="V373" t="str">
            <v>COMPENSACION APORTES Y PREST</v>
          </cell>
          <cell r="W373">
            <v>5586220</v>
          </cell>
        </row>
        <row r="374">
          <cell r="A374">
            <v>41755045</v>
          </cell>
          <cell r="B374" t="str">
            <v>DE ACCESORIOS</v>
          </cell>
          <cell r="C374">
            <v>19919</v>
          </cell>
          <cell r="E374">
            <v>84624</v>
          </cell>
          <cell r="G374">
            <v>1478093</v>
          </cell>
          <cell r="I374">
            <v>3343516</v>
          </cell>
          <cell r="K374">
            <v>733595</v>
          </cell>
          <cell r="L374" t="str">
            <v>OTROS</v>
          </cell>
          <cell r="M374">
            <v>424142</v>
          </cell>
          <cell r="O374">
            <v>142600</v>
          </cell>
          <cell r="Q374">
            <v>213142</v>
          </cell>
          <cell r="S374">
            <v>373142</v>
          </cell>
          <cell r="U374">
            <v>52351013</v>
          </cell>
          <cell r="V374" t="str">
            <v>COMPENSACION ADMINISTRACION</v>
          </cell>
          <cell r="W374">
            <v>660667</v>
          </cell>
        </row>
        <row r="375">
          <cell r="A375">
            <v>42100505</v>
          </cell>
          <cell r="B375" t="str">
            <v>INTERESES MORA CLIENTES</v>
          </cell>
          <cell r="E375">
            <v>4769786</v>
          </cell>
          <cell r="F375" t="str">
            <v>CR</v>
          </cell>
          <cell r="K375">
            <v>734510</v>
          </cell>
          <cell r="L375" t="str">
            <v>CONSTRUCCIONES Y EDIFICAC</v>
          </cell>
          <cell r="M375">
            <v>8010</v>
          </cell>
          <cell r="O375">
            <v>22051</v>
          </cell>
          <cell r="Q375">
            <v>2950150</v>
          </cell>
          <cell r="S375">
            <v>115680</v>
          </cell>
          <cell r="U375">
            <v>52351052</v>
          </cell>
          <cell r="V375" t="str">
            <v>COMPENSACION APORTES</v>
          </cell>
          <cell r="W375">
            <v>276235</v>
          </cell>
        </row>
        <row r="376">
          <cell r="A376">
            <v>42100510</v>
          </cell>
          <cell r="B376" t="str">
            <v>INTERESES POR PRESTAMOS</v>
          </cell>
          <cell r="C376">
            <v>230403</v>
          </cell>
          <cell r="D376" t="str">
            <v>CR</v>
          </cell>
          <cell r="E376">
            <v>391398</v>
          </cell>
          <cell r="F376" t="str">
            <v>CR</v>
          </cell>
          <cell r="G376">
            <v>546345</v>
          </cell>
          <cell r="H376" t="str">
            <v>CR</v>
          </cell>
          <cell r="I376">
            <v>525982</v>
          </cell>
          <cell r="J376" t="str">
            <v>CR</v>
          </cell>
          <cell r="K376">
            <v>734515</v>
          </cell>
          <cell r="L376" t="str">
            <v>MAQUINARIA Y EQUIPO</v>
          </cell>
          <cell r="M376">
            <v>26922604.920000002</v>
          </cell>
          <cell r="O376">
            <v>13986407.57</v>
          </cell>
          <cell r="Q376">
            <v>40375442.630000003</v>
          </cell>
          <cell r="S376">
            <v>33005654.27</v>
          </cell>
          <cell r="U376">
            <v>52409599</v>
          </cell>
          <cell r="V376" t="str">
            <v>OTROS</v>
          </cell>
          <cell r="W376">
            <v>92000</v>
          </cell>
        </row>
        <row r="377">
          <cell r="A377">
            <v>42100515</v>
          </cell>
          <cell r="B377" t="str">
            <v>INTERESES BANCARIOS</v>
          </cell>
          <cell r="C377">
            <v>504.48</v>
          </cell>
          <cell r="D377" t="str">
            <v>CR</v>
          </cell>
          <cell r="G377">
            <v>575</v>
          </cell>
          <cell r="H377" t="str">
            <v>CR</v>
          </cell>
          <cell r="K377">
            <v>734540</v>
          </cell>
          <cell r="L377" t="str">
            <v>FLOTA Y EQUIPO DE TRANSPO</v>
          </cell>
          <cell r="M377">
            <v>1130287.4099999999</v>
          </cell>
          <cell r="O377">
            <v>660400</v>
          </cell>
          <cell r="Q377">
            <v>302385.28000000003</v>
          </cell>
          <cell r="S377">
            <v>224690.97</v>
          </cell>
          <cell r="U377">
            <v>52954505</v>
          </cell>
          <cell r="V377" t="str">
            <v>LOCAL</v>
          </cell>
          <cell r="W377">
            <v>668900</v>
          </cell>
        </row>
        <row r="378">
          <cell r="A378">
            <v>42102015</v>
          </cell>
          <cell r="B378" t="str">
            <v>DIF. EN CAMBIO PROVEEDOR</v>
          </cell>
          <cell r="C378">
            <v>10.97</v>
          </cell>
          <cell r="D378" t="str">
            <v>CR</v>
          </cell>
          <cell r="I378">
            <v>25529580</v>
          </cell>
          <cell r="J378" t="str">
            <v>CR</v>
          </cell>
          <cell r="K378">
            <v>735015</v>
          </cell>
          <cell r="L378" t="str">
            <v>REPARACIONES LOCATIVAS</v>
          </cell>
          <cell r="M378">
            <v>58669</v>
          </cell>
          <cell r="O378">
            <v>75500</v>
          </cell>
          <cell r="Q378">
            <v>72000</v>
          </cell>
          <cell r="S378">
            <v>118500</v>
          </cell>
          <cell r="U378">
            <v>52954510</v>
          </cell>
          <cell r="V378" t="str">
            <v>INTERMUNICIPAL</v>
          </cell>
          <cell r="W378">
            <v>175000</v>
          </cell>
        </row>
        <row r="379">
          <cell r="A379">
            <v>51054545</v>
          </cell>
          <cell r="B379" t="str">
            <v>AUXILIO RODAMIENTO</v>
          </cell>
          <cell r="C379">
            <v>1876117</v>
          </cell>
          <cell r="E379">
            <v>2460868</v>
          </cell>
          <cell r="G379">
            <v>2460868</v>
          </cell>
          <cell r="I379">
            <v>2526985</v>
          </cell>
          <cell r="K379">
            <v>736005</v>
          </cell>
          <cell r="L379" t="str">
            <v>CONSTRUCCIONES Y EDIFICAC</v>
          </cell>
          <cell r="M379">
            <v>7133615</v>
          </cell>
          <cell r="O379">
            <v>7167143</v>
          </cell>
          <cell r="Q379">
            <v>7197245</v>
          </cell>
          <cell r="S379">
            <v>7227474</v>
          </cell>
          <cell r="U379">
            <v>52959515</v>
          </cell>
          <cell r="V379" t="str">
            <v>PEAJES</v>
          </cell>
          <cell r="W379">
            <v>483200</v>
          </cell>
        </row>
        <row r="380">
          <cell r="A380">
            <v>51159505</v>
          </cell>
          <cell r="B380" t="str">
            <v>AL DEPORTE</v>
          </cell>
          <cell r="C380">
            <v>3488</v>
          </cell>
          <cell r="E380">
            <v>4260.12</v>
          </cell>
          <cell r="G380">
            <v>11584</v>
          </cell>
          <cell r="K380">
            <v>736015</v>
          </cell>
          <cell r="L380" t="str">
            <v>MAQUINARIA Y EQUIPO</v>
          </cell>
          <cell r="M380">
            <v>45893259</v>
          </cell>
          <cell r="O380">
            <v>45954558</v>
          </cell>
          <cell r="Q380">
            <v>46152175</v>
          </cell>
          <cell r="S380">
            <v>46229653</v>
          </cell>
          <cell r="U380">
            <v>53051505</v>
          </cell>
          <cell r="V380" t="str">
            <v>COMISIONES BANCARIAS</v>
          </cell>
          <cell r="W380">
            <v>1157663.24</v>
          </cell>
        </row>
        <row r="381">
          <cell r="A381">
            <v>51351001</v>
          </cell>
          <cell r="B381" t="str">
            <v>COMPENSACION DIURNA Y NO</v>
          </cell>
          <cell r="C381">
            <v>3255370</v>
          </cell>
          <cell r="E381">
            <v>3648108</v>
          </cell>
          <cell r="G381">
            <v>2679069</v>
          </cell>
          <cell r="I381">
            <v>4153636</v>
          </cell>
          <cell r="K381">
            <v>739505</v>
          </cell>
          <cell r="L381" t="str">
            <v>OTROS COSTOS INDIRECTOS D</v>
          </cell>
          <cell r="M381">
            <v>4064617.74</v>
          </cell>
          <cell r="O381">
            <v>4319979.74</v>
          </cell>
          <cell r="Q381">
            <v>3389950.44</v>
          </cell>
          <cell r="S381">
            <v>4480707.57</v>
          </cell>
          <cell r="U381">
            <v>53051510</v>
          </cell>
          <cell r="V381" t="str">
            <v>PORTES</v>
          </cell>
          <cell r="W381">
            <v>183254</v>
          </cell>
        </row>
        <row r="382">
          <cell r="A382">
            <v>51351002</v>
          </cell>
          <cell r="B382" t="str">
            <v>COMPENSACION SUBSIDIO DE</v>
          </cell>
          <cell r="G382">
            <v>829345</v>
          </cell>
          <cell r="K382">
            <v>739505</v>
          </cell>
          <cell r="L382" t="str">
            <v>OTROS COSTOS INDIRECTOS D</v>
          </cell>
          <cell r="M382">
            <v>4064617.74</v>
          </cell>
          <cell r="O382">
            <v>4319979.74</v>
          </cell>
          <cell r="Q382">
            <v>3389950.44</v>
          </cell>
          <cell r="S382">
            <v>4480707.57</v>
          </cell>
          <cell r="U382">
            <v>53052004</v>
          </cell>
          <cell r="V382" t="str">
            <v>INT POR PRESTAMOS EN MONEDA</v>
          </cell>
          <cell r="W382">
            <v>38069661.170000002</v>
          </cell>
        </row>
        <row r="383">
          <cell r="A383">
            <v>51351003</v>
          </cell>
          <cell r="B383" t="str">
            <v>COMPENSACION APORTES Y P</v>
          </cell>
          <cell r="C383">
            <v>1602367</v>
          </cell>
          <cell r="E383">
            <v>2251492</v>
          </cell>
          <cell r="G383">
            <v>1102320</v>
          </cell>
          <cell r="I383">
            <v>2685712</v>
          </cell>
          <cell r="K383">
            <v>739510</v>
          </cell>
          <cell r="L383" t="str">
            <v>OTROS COSTOS DE IMPORTACI</v>
          </cell>
          <cell r="Q383">
            <v>189604</v>
          </cell>
          <cell r="S383">
            <v>63479</v>
          </cell>
          <cell r="U383">
            <v>53052006</v>
          </cell>
          <cell r="V383" t="str">
            <v>INT POR PRESTAMOS EN MONEDA</v>
          </cell>
          <cell r="W383">
            <v>17444314</v>
          </cell>
        </row>
        <row r="384">
          <cell r="A384">
            <v>51351013</v>
          </cell>
          <cell r="B384" t="str">
            <v>COMPENSACION ADMINISTRAC</v>
          </cell>
          <cell r="C384">
            <v>391839</v>
          </cell>
          <cell r="E384">
            <v>1055915</v>
          </cell>
          <cell r="G384">
            <v>1043688</v>
          </cell>
          <cell r="I384">
            <v>1114844</v>
          </cell>
          <cell r="K384">
            <v>739510</v>
          </cell>
          <cell r="L384" t="str">
            <v>OTROS COSTOS DE IMPORTACI</v>
          </cell>
          <cell r="Q384">
            <v>189604</v>
          </cell>
          <cell r="S384">
            <v>63479</v>
          </cell>
          <cell r="U384">
            <v>53052010</v>
          </cell>
          <cell r="V384" t="str">
            <v>INTERESES POR SOBREGIRO</v>
          </cell>
          <cell r="W384">
            <v>36336.379999999997</v>
          </cell>
        </row>
        <row r="385">
          <cell r="A385">
            <v>52054545</v>
          </cell>
          <cell r="B385" t="str">
            <v>AUXILIO RODAMIENTO</v>
          </cell>
          <cell r="C385">
            <v>1493960</v>
          </cell>
          <cell r="E385">
            <v>1493960</v>
          </cell>
          <cell r="G385">
            <v>1493960</v>
          </cell>
          <cell r="I385">
            <v>1690092</v>
          </cell>
          <cell r="K385">
            <v>739515</v>
          </cell>
          <cell r="L385" t="str">
            <v>ACCESORIOS</v>
          </cell>
          <cell r="M385">
            <v>154680</v>
          </cell>
          <cell r="O385">
            <v>11500</v>
          </cell>
          <cell r="Q385">
            <v>326815</v>
          </cell>
          <cell r="S385">
            <v>31400</v>
          </cell>
          <cell r="U385">
            <v>53052515</v>
          </cell>
          <cell r="V385" t="str">
            <v>DIFERENCIA EN CAMBIO CARTERA</v>
          </cell>
          <cell r="W385">
            <v>1333337.04</v>
          </cell>
        </row>
        <row r="386">
          <cell r="A386">
            <v>52159505</v>
          </cell>
          <cell r="B386" t="str">
            <v>SOBRETASAS MUNICIPALES</v>
          </cell>
          <cell r="E386">
            <v>5917.35</v>
          </cell>
          <cell r="K386">
            <v>739515</v>
          </cell>
          <cell r="L386" t="str">
            <v>ACCESORIOS</v>
          </cell>
          <cell r="M386">
            <v>154680</v>
          </cell>
          <cell r="O386">
            <v>11500</v>
          </cell>
          <cell r="Q386">
            <v>326815</v>
          </cell>
          <cell r="S386">
            <v>31400</v>
          </cell>
          <cell r="U386">
            <v>53053504</v>
          </cell>
          <cell r="V386" t="str">
            <v>OTROS DESCUENTOS</v>
          </cell>
          <cell r="W386">
            <v>21335775</v>
          </cell>
        </row>
        <row r="387">
          <cell r="A387">
            <v>52159510</v>
          </cell>
          <cell r="B387" t="str">
            <v>IMPUESTO AL DEPORTE</v>
          </cell>
          <cell r="C387">
            <v>11688</v>
          </cell>
          <cell r="E387">
            <v>10930.68</v>
          </cell>
          <cell r="I387">
            <v>14148.1</v>
          </cell>
          <cell r="K387">
            <v>41205035</v>
          </cell>
          <cell r="L387" t="str">
            <v>DE MATERIA PRIMA</v>
          </cell>
          <cell r="O387">
            <v>136895000</v>
          </cell>
          <cell r="P387" t="str">
            <v>CR</v>
          </cell>
          <cell r="Q387">
            <v>402825000</v>
          </cell>
          <cell r="R387" t="str">
            <v>CR</v>
          </cell>
          <cell r="S387">
            <v>261396000</v>
          </cell>
          <cell r="T387" t="str">
            <v>CR</v>
          </cell>
          <cell r="U387">
            <v>53053506</v>
          </cell>
          <cell r="V387" t="str">
            <v>DESCUENTOS POR PRONTO PAGO</v>
          </cell>
          <cell r="W387">
            <v>15559135</v>
          </cell>
        </row>
        <row r="388">
          <cell r="A388">
            <v>52159599</v>
          </cell>
          <cell r="B388" t="str">
            <v>OTROS IMPUESTOS NCP</v>
          </cell>
          <cell r="C388">
            <v>3126</v>
          </cell>
          <cell r="G388">
            <v>3091372</v>
          </cell>
          <cell r="K388">
            <v>41205040</v>
          </cell>
          <cell r="L388" t="str">
            <v>NACIONALES DE TUBERIA</v>
          </cell>
          <cell r="M388">
            <v>1882563646</v>
          </cell>
          <cell r="N388" t="str">
            <v>CR</v>
          </cell>
          <cell r="O388">
            <v>1299439132</v>
          </cell>
          <cell r="P388" t="str">
            <v>CR</v>
          </cell>
          <cell r="Q388">
            <v>1159331639</v>
          </cell>
          <cell r="R388" t="str">
            <v>CR</v>
          </cell>
          <cell r="S388">
            <v>1193241944</v>
          </cell>
          <cell r="T388" t="str">
            <v>CR</v>
          </cell>
          <cell r="U388">
            <v>53159502</v>
          </cell>
          <cell r="V388" t="str">
            <v>IMPUESTO AL PATRIMONIO</v>
          </cell>
          <cell r="W388">
            <v>10972000</v>
          </cell>
        </row>
        <row r="389">
          <cell r="A389">
            <v>52309505</v>
          </cell>
          <cell r="B389" t="str">
            <v>TODO RIESGO</v>
          </cell>
          <cell r="C389">
            <v>1402698</v>
          </cell>
          <cell r="E389">
            <v>1495332.67</v>
          </cell>
          <cell r="G389">
            <v>1468245</v>
          </cell>
          <cell r="I389">
            <v>1376480</v>
          </cell>
          <cell r="K389">
            <v>41205045</v>
          </cell>
          <cell r="L389" t="str">
            <v>NACIONALES DE ACCESORIOS</v>
          </cell>
          <cell r="M389">
            <v>60799285</v>
          </cell>
          <cell r="N389" t="str">
            <v>CR</v>
          </cell>
          <cell r="O389">
            <v>148843368</v>
          </cell>
          <cell r="P389" t="str">
            <v>CR</v>
          </cell>
          <cell r="Q389">
            <v>103567349</v>
          </cell>
          <cell r="R389" t="str">
            <v>CR</v>
          </cell>
          <cell r="S389">
            <v>83782109</v>
          </cell>
          <cell r="T389" t="str">
            <v>CR</v>
          </cell>
          <cell r="U389">
            <v>53959505</v>
          </cell>
          <cell r="V389" t="str">
            <v>MENORES VALORES PAGADOS POR</v>
          </cell>
          <cell r="W389">
            <v>3230</v>
          </cell>
        </row>
        <row r="390">
          <cell r="A390">
            <v>52309599</v>
          </cell>
          <cell r="B390" t="str">
            <v>OTROS N.C.P</v>
          </cell>
          <cell r="C390">
            <v>0.4</v>
          </cell>
          <cell r="E390">
            <v>3.2</v>
          </cell>
          <cell r="G390">
            <v>4</v>
          </cell>
          <cell r="I390">
            <v>7.6</v>
          </cell>
          <cell r="J390" t="str">
            <v>CR</v>
          </cell>
          <cell r="K390">
            <v>41755040</v>
          </cell>
          <cell r="L390" t="str">
            <v>DE TUBERIA</v>
          </cell>
          <cell r="M390">
            <v>3442876</v>
          </cell>
          <cell r="O390">
            <v>2953338</v>
          </cell>
          <cell r="Q390">
            <v>2287366</v>
          </cell>
          <cell r="S390">
            <v>12001594</v>
          </cell>
          <cell r="U390">
            <v>53959515</v>
          </cell>
          <cell r="V390" t="str">
            <v>AJUSTE AL PESO</v>
          </cell>
          <cell r="W390">
            <v>37</v>
          </cell>
        </row>
        <row r="391">
          <cell r="A391">
            <v>52351001</v>
          </cell>
          <cell r="B391" t="str">
            <v>COMPENSACION DIURNA Y NO</v>
          </cell>
          <cell r="C391">
            <v>12267879</v>
          </cell>
          <cell r="E391">
            <v>22845127</v>
          </cell>
          <cell r="G391">
            <v>25822247</v>
          </cell>
          <cell r="I391">
            <v>22221280</v>
          </cell>
          <cell r="K391">
            <v>41755045</v>
          </cell>
          <cell r="L391" t="str">
            <v>DE ACCESORIOS</v>
          </cell>
          <cell r="M391">
            <v>256400</v>
          </cell>
          <cell r="O391">
            <v>2421030</v>
          </cell>
          <cell r="Q391">
            <v>132468</v>
          </cell>
          <cell r="S391">
            <v>761500</v>
          </cell>
          <cell r="U391">
            <v>53959525</v>
          </cell>
          <cell r="V391" t="str">
            <v>IMPUESTO DEL 4 X 1000</v>
          </cell>
          <cell r="W391">
            <v>2524560.15</v>
          </cell>
        </row>
        <row r="392">
          <cell r="A392">
            <v>52351003</v>
          </cell>
          <cell r="B392" t="str">
            <v>COMPENSACION APORTES Y P</v>
          </cell>
          <cell r="C392">
            <v>4564031</v>
          </cell>
          <cell r="E392">
            <v>8450444</v>
          </cell>
          <cell r="G392">
            <v>10286443</v>
          </cell>
          <cell r="I392">
            <v>8517453</v>
          </cell>
          <cell r="K392">
            <v>42100510</v>
          </cell>
          <cell r="L392" t="str">
            <v>INTERESES POR PRESTAMOS</v>
          </cell>
          <cell r="M392">
            <v>679831</v>
          </cell>
          <cell r="N392" t="str">
            <v>CR</v>
          </cell>
          <cell r="O392">
            <v>678875</v>
          </cell>
          <cell r="P392" t="str">
            <v>CR</v>
          </cell>
          <cell r="Q392">
            <v>414025</v>
          </cell>
          <cell r="R392" t="str">
            <v>CR</v>
          </cell>
          <cell r="S392">
            <v>395868</v>
          </cell>
          <cell r="T392" t="str">
            <v>CR</v>
          </cell>
          <cell r="U392">
            <v>61201420</v>
          </cell>
          <cell r="V392" t="str">
            <v>OTROS COSTOS</v>
          </cell>
          <cell r="W392">
            <v>78336513.129999995</v>
          </cell>
        </row>
        <row r="393">
          <cell r="A393">
            <v>52351013</v>
          </cell>
          <cell r="B393" t="str">
            <v>COMPENSACION ADMINISTRAC</v>
          </cell>
          <cell r="G393">
            <v>18477</v>
          </cell>
          <cell r="I393">
            <v>24246</v>
          </cell>
          <cell r="K393">
            <v>42100511</v>
          </cell>
          <cell r="L393" t="str">
            <v>INTERESES POR PRESTAMO A</v>
          </cell>
          <cell r="Q393">
            <v>17345</v>
          </cell>
          <cell r="R393" t="str">
            <v>CR</v>
          </cell>
          <cell r="S393">
            <v>25052</v>
          </cell>
          <cell r="T393" t="str">
            <v>CR</v>
          </cell>
          <cell r="U393">
            <v>61205015</v>
          </cell>
          <cell r="V393" t="str">
            <v>COSTO MATERIAS PRIMAS</v>
          </cell>
          <cell r="W393">
            <v>43600000</v>
          </cell>
        </row>
        <row r="394">
          <cell r="A394">
            <v>52356005</v>
          </cell>
          <cell r="B394" t="str">
            <v>PUBLICIDAD NACIONAL</v>
          </cell>
          <cell r="C394">
            <v>4100000</v>
          </cell>
          <cell r="G394">
            <v>2020725</v>
          </cell>
          <cell r="I394">
            <v>500000</v>
          </cell>
          <cell r="K394">
            <v>42100515</v>
          </cell>
          <cell r="L394" t="str">
            <v>INTERESES BANCARIOS</v>
          </cell>
          <cell r="Q394">
            <v>576.41</v>
          </cell>
          <cell r="R394" t="str">
            <v>CR</v>
          </cell>
          <cell r="S394">
            <v>1473.25</v>
          </cell>
          <cell r="T394" t="str">
            <v>CR</v>
          </cell>
          <cell r="U394">
            <v>61205020</v>
          </cell>
          <cell r="V394" t="str">
            <v>COSTO TUBERIA VENDIDA</v>
          </cell>
          <cell r="W394">
            <v>884016908.19000006</v>
          </cell>
        </row>
        <row r="395">
          <cell r="A395">
            <v>52359599</v>
          </cell>
          <cell r="B395" t="str">
            <v>OTROS</v>
          </cell>
          <cell r="C395">
            <v>19287344</v>
          </cell>
          <cell r="G395">
            <v>10435508</v>
          </cell>
          <cell r="I395">
            <v>10435507</v>
          </cell>
          <cell r="K395">
            <v>42102015</v>
          </cell>
          <cell r="L395" t="str">
            <v>DIF. EN CAMBIO PROVEEDOR</v>
          </cell>
          <cell r="M395">
            <v>4759715.57</v>
          </cell>
          <cell r="N395" t="str">
            <v>CR</v>
          </cell>
          <cell r="O395">
            <v>3478168.4</v>
          </cell>
          <cell r="P395" t="str">
            <v>CR</v>
          </cell>
          <cell r="Q395">
            <v>24733487.199999999</v>
          </cell>
          <cell r="R395" t="str">
            <v>CR</v>
          </cell>
          <cell r="S395">
            <v>7544475.79</v>
          </cell>
          <cell r="T395" t="str">
            <v>CR</v>
          </cell>
          <cell r="U395">
            <v>61205025</v>
          </cell>
          <cell r="V395" t="str">
            <v>DE ACCESORIOS VENDIDOS</v>
          </cell>
          <cell r="W395">
            <v>67632323.819999993</v>
          </cell>
        </row>
        <row r="396">
          <cell r="A396">
            <v>52954505</v>
          </cell>
          <cell r="B396" t="str">
            <v>LOCAL</v>
          </cell>
          <cell r="C396">
            <v>310200</v>
          </cell>
          <cell r="E396">
            <v>323500</v>
          </cell>
          <cell r="G396">
            <v>370300</v>
          </cell>
          <cell r="I396">
            <v>199100</v>
          </cell>
          <cell r="K396">
            <v>51054545</v>
          </cell>
          <cell r="L396" t="str">
            <v>AUXILIO RODAMIENTO</v>
          </cell>
          <cell r="M396">
            <v>2438817</v>
          </cell>
          <cell r="O396">
            <v>2438817</v>
          </cell>
          <cell r="Q396">
            <v>2438817</v>
          </cell>
          <cell r="S396">
            <v>2438817</v>
          </cell>
          <cell r="U396">
            <v>73054540</v>
          </cell>
          <cell r="V396" t="str">
            <v>AUXILIO DE ALIMENTACION</v>
          </cell>
          <cell r="W396">
            <v>1544940</v>
          </cell>
        </row>
        <row r="397">
          <cell r="A397">
            <v>52954510</v>
          </cell>
          <cell r="B397" t="str">
            <v>INTERMUNICIPAL</v>
          </cell>
          <cell r="E397">
            <v>77000</v>
          </cell>
          <cell r="G397">
            <v>67000</v>
          </cell>
          <cell r="I397">
            <v>8000</v>
          </cell>
          <cell r="K397">
            <v>51159505</v>
          </cell>
          <cell r="L397" t="str">
            <v>AL DEPORTE</v>
          </cell>
          <cell r="Q397">
            <v>5060.26</v>
          </cell>
          <cell r="S397">
            <v>23622.32</v>
          </cell>
          <cell r="U397">
            <v>73054545</v>
          </cell>
          <cell r="V397" t="str">
            <v>AUXILIO DE RODAMIENTO</v>
          </cell>
          <cell r="W397">
            <v>3004728</v>
          </cell>
        </row>
        <row r="398">
          <cell r="A398">
            <v>52959515</v>
          </cell>
          <cell r="B398" t="str">
            <v>PEAJES</v>
          </cell>
          <cell r="C398">
            <v>645900</v>
          </cell>
          <cell r="E398">
            <v>493200</v>
          </cell>
          <cell r="G398">
            <v>541100</v>
          </cell>
          <cell r="I398">
            <v>506100</v>
          </cell>
          <cell r="K398">
            <v>51351001</v>
          </cell>
          <cell r="L398" t="str">
            <v>COMPENSACION DIURNA Y NO</v>
          </cell>
          <cell r="M398">
            <v>4163866</v>
          </cell>
          <cell r="O398">
            <v>4472278</v>
          </cell>
          <cell r="Q398">
            <v>4397278</v>
          </cell>
          <cell r="S398">
            <v>5290041</v>
          </cell>
          <cell r="U398">
            <v>73054550</v>
          </cell>
          <cell r="V398" t="str">
            <v>INCENTIVO PRODUCCION</v>
          </cell>
          <cell r="W398">
            <v>90000</v>
          </cell>
        </row>
        <row r="399">
          <cell r="A399">
            <v>52959530</v>
          </cell>
          <cell r="B399" t="str">
            <v>CARGUES Y DESCARGUES</v>
          </cell>
          <cell r="C399">
            <v>50000</v>
          </cell>
          <cell r="E399">
            <v>108000</v>
          </cell>
          <cell r="G399">
            <v>117000</v>
          </cell>
          <cell r="K399">
            <v>51351002</v>
          </cell>
          <cell r="L399" t="str">
            <v>COMPENSACION SUBSIDIO DE</v>
          </cell>
          <cell r="M399">
            <v>574679</v>
          </cell>
          <cell r="Q399">
            <v>744269</v>
          </cell>
          <cell r="U399">
            <v>73059505</v>
          </cell>
          <cell r="V399" t="str">
            <v>TRANSPORTE PERSONAL</v>
          </cell>
          <cell r="W399">
            <v>1526700</v>
          </cell>
        </row>
        <row r="400">
          <cell r="A400">
            <v>52959599</v>
          </cell>
          <cell r="B400" t="str">
            <v>OTROS ALDOR</v>
          </cell>
          <cell r="C400">
            <v>15000</v>
          </cell>
          <cell r="K400">
            <v>51351003</v>
          </cell>
          <cell r="L400" t="str">
            <v>COMPENSACION APORTES Y P</v>
          </cell>
          <cell r="M400">
            <v>2150511</v>
          </cell>
          <cell r="O400">
            <v>2896772</v>
          </cell>
          <cell r="Q400">
            <v>1795184</v>
          </cell>
          <cell r="S400">
            <v>1573238</v>
          </cell>
          <cell r="U400">
            <v>73351001</v>
          </cell>
          <cell r="V400" t="str">
            <v>COMPENSACION DIURNA Y NOCTUR</v>
          </cell>
          <cell r="W400">
            <v>58430831</v>
          </cell>
        </row>
        <row r="401">
          <cell r="A401">
            <v>53051505</v>
          </cell>
          <cell r="B401" t="str">
            <v>COMISIONES BANCARIAS</v>
          </cell>
          <cell r="C401">
            <v>375226.81</v>
          </cell>
          <cell r="E401">
            <v>191524.86</v>
          </cell>
          <cell r="G401">
            <v>464137.72</v>
          </cell>
          <cell r="I401">
            <v>766734</v>
          </cell>
          <cell r="K401">
            <v>51351013</v>
          </cell>
          <cell r="L401" t="str">
            <v>COMPENSACION ADMINISTRAC</v>
          </cell>
          <cell r="M401">
            <v>1228298</v>
          </cell>
          <cell r="O401">
            <v>1518854</v>
          </cell>
          <cell r="Q401">
            <v>744112</v>
          </cell>
          <cell r="S401">
            <v>342897</v>
          </cell>
          <cell r="U401">
            <v>73351003</v>
          </cell>
          <cell r="V401" t="str">
            <v>COMPENSACION APORTES Y PREST</v>
          </cell>
          <cell r="W401">
            <v>17667278</v>
          </cell>
        </row>
        <row r="402">
          <cell r="A402">
            <v>53051510</v>
          </cell>
          <cell r="B402" t="str">
            <v>PORTES</v>
          </cell>
          <cell r="C402">
            <v>25076</v>
          </cell>
          <cell r="E402">
            <v>78173</v>
          </cell>
          <cell r="G402">
            <v>12000</v>
          </cell>
          <cell r="I402">
            <v>66827</v>
          </cell>
          <cell r="K402">
            <v>51351052</v>
          </cell>
          <cell r="L402" t="str">
            <v>COMPENSACION APORTES</v>
          </cell>
          <cell r="S402">
            <v>315548</v>
          </cell>
          <cell r="U402">
            <v>73351013</v>
          </cell>
          <cell r="V402" t="str">
            <v>COMPENSACION ADMINISTRACION</v>
          </cell>
          <cell r="W402">
            <v>2781331</v>
          </cell>
        </row>
        <row r="403">
          <cell r="A403">
            <v>53051520</v>
          </cell>
          <cell r="B403" t="str">
            <v>COMISIONES TITULOS VALOR</v>
          </cell>
          <cell r="E403">
            <v>7220</v>
          </cell>
          <cell r="K403">
            <v>51959515</v>
          </cell>
          <cell r="L403" t="str">
            <v>PEAJES</v>
          </cell>
          <cell r="S403">
            <v>29400</v>
          </cell>
          <cell r="U403">
            <v>73351029</v>
          </cell>
          <cell r="V403" t="str">
            <v>TRANSPORTE DE PERSONAL</v>
          </cell>
          <cell r="W403">
            <v>2535000</v>
          </cell>
        </row>
        <row r="404">
          <cell r="A404">
            <v>53051525</v>
          </cell>
          <cell r="B404" t="str">
            <v>COMISONES BANCARIAS POR</v>
          </cell>
          <cell r="E404">
            <v>157488.56</v>
          </cell>
          <cell r="I404">
            <v>7000</v>
          </cell>
          <cell r="K404">
            <v>52054545</v>
          </cell>
          <cell r="L404" t="str">
            <v>AUXILIO RODAMIENTO</v>
          </cell>
          <cell r="M404">
            <v>1592026</v>
          </cell>
          <cell r="O404">
            <v>1592026</v>
          </cell>
          <cell r="Q404">
            <v>1817485</v>
          </cell>
          <cell r="S404">
            <v>1817485</v>
          </cell>
          <cell r="U404">
            <v>73351052</v>
          </cell>
          <cell r="V404" t="str">
            <v>COMPENSACION APORTES</v>
          </cell>
          <cell r="W404">
            <v>2176453</v>
          </cell>
        </row>
        <row r="405">
          <cell r="A405">
            <v>53052006</v>
          </cell>
          <cell r="B405" t="str">
            <v>INT POR PRESTAMOS EN MON</v>
          </cell>
          <cell r="C405">
            <v>25376860</v>
          </cell>
          <cell r="E405">
            <v>25061589</v>
          </cell>
          <cell r="G405">
            <v>25169688</v>
          </cell>
          <cell r="I405">
            <v>16660838</v>
          </cell>
          <cell r="K405">
            <v>52059510</v>
          </cell>
          <cell r="L405" t="str">
            <v>BIENESTAR SOCIAL</v>
          </cell>
          <cell r="S405">
            <v>29091</v>
          </cell>
          <cell r="U405">
            <v>73359505</v>
          </cell>
          <cell r="V405" t="str">
            <v>SERVICIO DE FUMIGACION</v>
          </cell>
          <cell r="W405">
            <v>426284</v>
          </cell>
        </row>
        <row r="406">
          <cell r="A406">
            <v>53052010</v>
          </cell>
          <cell r="B406" t="str">
            <v>INTERESES POR SOBREGIRO</v>
          </cell>
          <cell r="C406">
            <v>50818.92</v>
          </cell>
          <cell r="G406">
            <v>143144.45000000001</v>
          </cell>
          <cell r="I406">
            <v>74374.429999999993</v>
          </cell>
          <cell r="K406">
            <v>52159510</v>
          </cell>
          <cell r="L406" t="str">
            <v>IMPUESTO AL DEPORTE</v>
          </cell>
          <cell r="M406">
            <v>106820</v>
          </cell>
          <cell r="O406">
            <v>74454.080000000002</v>
          </cell>
          <cell r="Q406">
            <v>17012.560000000001</v>
          </cell>
          <cell r="U406">
            <v>73950510</v>
          </cell>
          <cell r="V406" t="str">
            <v>MAT. DE EMPAQUE (CINTAS, PVC</v>
          </cell>
          <cell r="W406">
            <v>76896</v>
          </cell>
        </row>
        <row r="407">
          <cell r="A407">
            <v>53052505</v>
          </cell>
          <cell r="B407" t="str">
            <v>DIFERENCIA EN CAMBIO OBL</v>
          </cell>
          <cell r="C407">
            <v>10555479.029999999</v>
          </cell>
          <cell r="G407">
            <v>17838258.969999999</v>
          </cell>
          <cell r="I407">
            <v>1631093.62</v>
          </cell>
          <cell r="K407">
            <v>52309505</v>
          </cell>
          <cell r="L407" t="str">
            <v>TODO RIESGO</v>
          </cell>
          <cell r="M407">
            <v>1376480</v>
          </cell>
          <cell r="O407">
            <v>1376479</v>
          </cell>
          <cell r="Q407">
            <v>1376480</v>
          </cell>
          <cell r="S407">
            <v>1376479</v>
          </cell>
          <cell r="U407">
            <v>73950530</v>
          </cell>
          <cell r="V407" t="str">
            <v>CASINO Y RESTAURANTE</v>
          </cell>
          <cell r="W407">
            <v>257390</v>
          </cell>
        </row>
        <row r="408">
          <cell r="A408">
            <v>53053506</v>
          </cell>
          <cell r="B408" t="str">
            <v>DESCUENTOS POR PRONTO PA</v>
          </cell>
          <cell r="C408">
            <v>2616149</v>
          </cell>
          <cell r="E408">
            <v>8340856</v>
          </cell>
          <cell r="G408">
            <v>8027814.2999999998</v>
          </cell>
          <cell r="I408">
            <v>6752208.4000000004</v>
          </cell>
          <cell r="K408">
            <v>52351001</v>
          </cell>
          <cell r="L408" t="str">
            <v>COMPENSACION DIURNA Y NO</v>
          </cell>
          <cell r="M408">
            <v>21051627</v>
          </cell>
          <cell r="O408">
            <v>22651868</v>
          </cell>
          <cell r="Q408">
            <v>24880155</v>
          </cell>
          <cell r="S408">
            <v>24348578</v>
          </cell>
          <cell r="U408">
            <v>73950535</v>
          </cell>
          <cell r="V408" t="str">
            <v>ELEMENTOS DE ASEO Y CAFETERI</v>
          </cell>
          <cell r="W408">
            <v>862043.8</v>
          </cell>
        </row>
        <row r="409">
          <cell r="A409">
            <v>53159595</v>
          </cell>
          <cell r="B409" t="str">
            <v>GASTOS NO DEDUCIBLES (DE</v>
          </cell>
          <cell r="C409">
            <v>418528</v>
          </cell>
          <cell r="K409">
            <v>52351002</v>
          </cell>
          <cell r="L409" t="str">
            <v>COMPENSACION SUBSIDIO DE</v>
          </cell>
          <cell r="Q409">
            <v>318972</v>
          </cell>
          <cell r="U409">
            <v>73950540</v>
          </cell>
          <cell r="V409" t="str">
            <v>UTILES, PAPELERIA Y FOTOCOPI</v>
          </cell>
          <cell r="W409">
            <v>50862</v>
          </cell>
        </row>
        <row r="410">
          <cell r="A410">
            <v>53959505</v>
          </cell>
          <cell r="B410" t="str">
            <v>MENORES VALORES PAGADOS</v>
          </cell>
          <cell r="C410">
            <v>12175</v>
          </cell>
          <cell r="E410">
            <v>2254.6999999999998</v>
          </cell>
          <cell r="G410">
            <v>2819.64</v>
          </cell>
          <cell r="I410">
            <v>734</v>
          </cell>
          <cell r="K410">
            <v>52351003</v>
          </cell>
          <cell r="L410" t="str">
            <v>COMPENSACION APORTES Y P</v>
          </cell>
          <cell r="M410">
            <v>8103042</v>
          </cell>
          <cell r="O410">
            <v>8774767</v>
          </cell>
          <cell r="Q410">
            <v>8781340</v>
          </cell>
          <cell r="S410">
            <v>7121277</v>
          </cell>
          <cell r="U410">
            <v>73950545</v>
          </cell>
          <cell r="V410" t="str">
            <v>COMBUSTIBLES Y LUBRICANTES</v>
          </cell>
          <cell r="W410">
            <v>1097386</v>
          </cell>
        </row>
        <row r="411">
          <cell r="A411">
            <v>53959515</v>
          </cell>
          <cell r="B411" t="str">
            <v>AJUSTE AL PESO</v>
          </cell>
          <cell r="C411">
            <v>7421.36</v>
          </cell>
          <cell r="E411">
            <v>35040.660000000003</v>
          </cell>
          <cell r="G411">
            <v>3044.99</v>
          </cell>
          <cell r="I411">
            <v>1</v>
          </cell>
          <cell r="K411">
            <v>52351010</v>
          </cell>
          <cell r="L411" t="str">
            <v>COMPENSACION BENEF. MERA</v>
          </cell>
          <cell r="S411">
            <v>827000</v>
          </cell>
          <cell r="U411">
            <v>73950550</v>
          </cell>
          <cell r="V411" t="str">
            <v>TAXIS Y BUSES</v>
          </cell>
          <cell r="W411">
            <v>1242500</v>
          </cell>
        </row>
        <row r="412">
          <cell r="A412">
            <v>53959525</v>
          </cell>
          <cell r="B412" t="str">
            <v>IMPUESTO DEL 4 X 1000</v>
          </cell>
          <cell r="C412">
            <v>3343183.48</v>
          </cell>
          <cell r="E412">
            <v>2281289.9900000002</v>
          </cell>
          <cell r="G412">
            <v>5825308.04</v>
          </cell>
          <cell r="I412">
            <v>2531290.08</v>
          </cell>
          <cell r="K412">
            <v>52351013</v>
          </cell>
          <cell r="L412" t="str">
            <v>COMPENSACION ADMINISTRAC</v>
          </cell>
          <cell r="Q412">
            <v>318905</v>
          </cell>
          <cell r="S412">
            <v>828881</v>
          </cell>
          <cell r="U412">
            <v>73950555</v>
          </cell>
          <cell r="V412" t="str">
            <v>PARQUEADEROS Y PEAJES</v>
          </cell>
          <cell r="W412">
            <v>21600</v>
          </cell>
        </row>
        <row r="413">
          <cell r="A413">
            <v>61205015</v>
          </cell>
          <cell r="B413" t="str">
            <v>COSTO MATERIAS PRIMAS</v>
          </cell>
          <cell r="C413">
            <v>5598096</v>
          </cell>
          <cell r="E413">
            <v>10383930</v>
          </cell>
          <cell r="G413">
            <v>15751236.800000001</v>
          </cell>
          <cell r="I413">
            <v>7648230</v>
          </cell>
          <cell r="K413">
            <v>52351052</v>
          </cell>
          <cell r="L413" t="str">
            <v>COMPENSACION APORTES</v>
          </cell>
          <cell r="S413">
            <v>756824</v>
          </cell>
          <cell r="U413">
            <v>73950570</v>
          </cell>
          <cell r="V413" t="str">
            <v>MAT VARIOS(SILICONA,METIL,MA</v>
          </cell>
          <cell r="W413">
            <v>133506</v>
          </cell>
        </row>
        <row r="414">
          <cell r="A414">
            <v>61205020</v>
          </cell>
          <cell r="B414" t="str">
            <v>COSTO TUBERIA VENDIDA</v>
          </cell>
          <cell r="C414">
            <v>518347896.00999999</v>
          </cell>
          <cell r="E414">
            <v>880955963.97000003</v>
          </cell>
          <cell r="G414">
            <v>678586043.19000006</v>
          </cell>
          <cell r="I414">
            <v>933065756.04999995</v>
          </cell>
          <cell r="K414">
            <v>52356005</v>
          </cell>
          <cell r="L414" t="str">
            <v>PUBLICIDAD NACIONAL</v>
          </cell>
          <cell r="M414">
            <v>2667500</v>
          </cell>
          <cell r="O414">
            <v>175000</v>
          </cell>
        </row>
        <row r="415">
          <cell r="A415">
            <v>61205025</v>
          </cell>
          <cell r="B415" t="str">
            <v>DE ACCESORIOS VENDIDOS</v>
          </cell>
          <cell r="C415">
            <v>9204117.8300000001</v>
          </cell>
          <cell r="E415">
            <v>31640849.579999998</v>
          </cell>
          <cell r="G415">
            <v>18173651.559999999</v>
          </cell>
          <cell r="I415">
            <v>45023948.560000002</v>
          </cell>
          <cell r="K415">
            <v>52356099</v>
          </cell>
          <cell r="L415" t="str">
            <v>OTROS</v>
          </cell>
          <cell r="M415">
            <v>3000000</v>
          </cell>
        </row>
        <row r="416">
          <cell r="A416">
            <v>72054540</v>
          </cell>
          <cell r="B416" t="str">
            <v>AUXILIO DE ALIMENTACION</v>
          </cell>
          <cell r="C416">
            <v>1500000</v>
          </cell>
          <cell r="E416">
            <v>1500000</v>
          </cell>
          <cell r="G416">
            <v>1500000</v>
          </cell>
          <cell r="I416">
            <v>1500000</v>
          </cell>
          <cell r="K416">
            <v>52954505</v>
          </cell>
          <cell r="L416" t="str">
            <v>LOCAL</v>
          </cell>
          <cell r="M416">
            <v>260100</v>
          </cell>
          <cell r="O416">
            <v>1069500</v>
          </cell>
          <cell r="Q416">
            <v>600600</v>
          </cell>
          <cell r="S416">
            <v>791700</v>
          </cell>
        </row>
        <row r="417">
          <cell r="A417">
            <v>73054540</v>
          </cell>
          <cell r="B417" t="str">
            <v>AUXILIO DE ALIMENTACION</v>
          </cell>
          <cell r="C417">
            <v>62280</v>
          </cell>
          <cell r="E417">
            <v>60480</v>
          </cell>
          <cell r="G417">
            <v>83520</v>
          </cell>
          <cell r="I417">
            <v>57300</v>
          </cell>
          <cell r="K417">
            <v>52954510</v>
          </cell>
          <cell r="L417" t="str">
            <v>INTERMUNICIPAL</v>
          </cell>
          <cell r="M417">
            <v>148000</v>
          </cell>
          <cell r="O417">
            <v>101000</v>
          </cell>
          <cell r="Q417">
            <v>48000</v>
          </cell>
          <cell r="S417">
            <v>85952</v>
          </cell>
        </row>
        <row r="418">
          <cell r="A418">
            <v>73054545</v>
          </cell>
          <cell r="B418" t="str">
            <v>AUXILIO DE RODAMIENTO</v>
          </cell>
          <cell r="C418">
            <v>2528190</v>
          </cell>
          <cell r="E418">
            <v>2861524</v>
          </cell>
          <cell r="G418">
            <v>3792286</v>
          </cell>
          <cell r="I418">
            <v>2992808</v>
          </cell>
          <cell r="K418">
            <v>52954599</v>
          </cell>
          <cell r="L418" t="str">
            <v>OTROS</v>
          </cell>
          <cell r="M418">
            <v>6000</v>
          </cell>
        </row>
        <row r="419">
          <cell r="A419">
            <v>73054550</v>
          </cell>
          <cell r="B419" t="str">
            <v>INCENTIVO PRODUCCION</v>
          </cell>
          <cell r="G419">
            <v>45000</v>
          </cell>
          <cell r="I419">
            <v>150000</v>
          </cell>
          <cell r="K419">
            <v>52959515</v>
          </cell>
          <cell r="L419" t="str">
            <v>PEAJES</v>
          </cell>
          <cell r="M419">
            <v>468700</v>
          </cell>
          <cell r="O419">
            <v>464300</v>
          </cell>
          <cell r="Q419">
            <v>543000</v>
          </cell>
          <cell r="S419">
            <v>711300</v>
          </cell>
        </row>
        <row r="420">
          <cell r="A420">
            <v>73059515</v>
          </cell>
          <cell r="B420" t="str">
            <v>CASINO Y RESTAURANTE</v>
          </cell>
          <cell r="I420">
            <v>76700</v>
          </cell>
          <cell r="K420">
            <v>52959530</v>
          </cell>
          <cell r="L420" t="str">
            <v>CARGUES Y DESCARGUES</v>
          </cell>
          <cell r="M420">
            <v>80000</v>
          </cell>
          <cell r="O420">
            <v>113000</v>
          </cell>
          <cell r="Q420">
            <v>12000</v>
          </cell>
        </row>
        <row r="421">
          <cell r="A421">
            <v>73351001</v>
          </cell>
          <cell r="B421" t="str">
            <v>COMPENSACION DIURNA Y NO</v>
          </cell>
          <cell r="C421">
            <v>5398118</v>
          </cell>
          <cell r="E421">
            <v>9611272</v>
          </cell>
          <cell r="G421">
            <v>14872582</v>
          </cell>
          <cell r="I421">
            <v>12573838</v>
          </cell>
          <cell r="K421">
            <v>53051505</v>
          </cell>
          <cell r="L421" t="str">
            <v>COMISIONES BANCARIAS</v>
          </cell>
          <cell r="M421">
            <v>6800</v>
          </cell>
          <cell r="O421">
            <v>1083900.8999999999</v>
          </cell>
          <cell r="Q421">
            <v>1837088.22</v>
          </cell>
          <cell r="S421">
            <v>1310403.99</v>
          </cell>
        </row>
        <row r="422">
          <cell r="A422">
            <v>73351002</v>
          </cell>
          <cell r="B422" t="str">
            <v>COMPENSACION SUBSIDIO DE</v>
          </cell>
          <cell r="E422">
            <v>755073</v>
          </cell>
          <cell r="G422">
            <v>1430602</v>
          </cell>
          <cell r="K422">
            <v>53051510</v>
          </cell>
          <cell r="L422" t="str">
            <v>PORTES</v>
          </cell>
          <cell r="O422">
            <v>266002</v>
          </cell>
          <cell r="Q422">
            <v>256254</v>
          </cell>
          <cell r="S422">
            <v>206750</v>
          </cell>
        </row>
        <row r="423">
          <cell r="A423">
            <v>73351003</v>
          </cell>
          <cell r="B423" t="str">
            <v>COMPENSACION APORTES Y P</v>
          </cell>
          <cell r="C423">
            <v>2713761</v>
          </cell>
          <cell r="E423">
            <v>3973576</v>
          </cell>
          <cell r="G423">
            <v>5536497</v>
          </cell>
          <cell r="I423">
            <v>6322854</v>
          </cell>
          <cell r="K423">
            <v>53052004</v>
          </cell>
          <cell r="L423" t="str">
            <v>INT POR PRESTAMOS EN MON</v>
          </cell>
          <cell r="M423">
            <v>27108064</v>
          </cell>
          <cell r="S423">
            <v>1796809.24</v>
          </cell>
        </row>
        <row r="424">
          <cell r="A424">
            <v>73351013</v>
          </cell>
          <cell r="B424" t="str">
            <v>COMPENSACION ADMINISTRAC</v>
          </cell>
          <cell r="C424">
            <v>1282688</v>
          </cell>
          <cell r="E424">
            <v>1649085</v>
          </cell>
          <cell r="G424">
            <v>2401371</v>
          </cell>
          <cell r="I424">
            <v>1828323</v>
          </cell>
          <cell r="K424">
            <v>53052006</v>
          </cell>
          <cell r="L424" t="str">
            <v>INT POR PRESTAMOS EN MON</v>
          </cell>
          <cell r="O424">
            <v>21543342</v>
          </cell>
          <cell r="Q424">
            <v>495447.02</v>
          </cell>
          <cell r="S424">
            <v>4500689.3099999996</v>
          </cell>
        </row>
        <row r="425">
          <cell r="A425">
            <v>73359505</v>
          </cell>
          <cell r="B425" t="str">
            <v>SERVICIO DE FUMIGACION</v>
          </cell>
          <cell r="C425">
            <v>199198</v>
          </cell>
          <cell r="E425">
            <v>199198</v>
          </cell>
          <cell r="G425">
            <v>199198</v>
          </cell>
          <cell r="I425">
            <v>199198</v>
          </cell>
          <cell r="K425">
            <v>53052010</v>
          </cell>
          <cell r="L425" t="str">
            <v>INTERESES POR SOBREGIRO</v>
          </cell>
          <cell r="O425">
            <v>73969.710000000006</v>
          </cell>
          <cell r="Q425">
            <v>66501.63</v>
          </cell>
          <cell r="S425">
            <v>224225.56</v>
          </cell>
        </row>
        <row r="426">
          <cell r="A426">
            <v>73359515</v>
          </cell>
          <cell r="B426" t="str">
            <v>RECARGUE DE EXTINTORES</v>
          </cell>
          <cell r="E426">
            <v>49000</v>
          </cell>
          <cell r="K426">
            <v>53052505</v>
          </cell>
          <cell r="L426" t="str">
            <v>DIFERENCIA EN CAMBIO OBL</v>
          </cell>
          <cell r="S426">
            <v>2603986.12</v>
          </cell>
        </row>
        <row r="427">
          <cell r="A427">
            <v>73359520</v>
          </cell>
          <cell r="B427" t="str">
            <v>SERVICIOS DE MANERNIMIEN</v>
          </cell>
          <cell r="C427">
            <v>25000</v>
          </cell>
          <cell r="E427">
            <v>54000</v>
          </cell>
          <cell r="G427">
            <v>181448</v>
          </cell>
          <cell r="I427">
            <v>361000</v>
          </cell>
          <cell r="K427">
            <v>53052510</v>
          </cell>
          <cell r="L427" t="str">
            <v>DIF EN CAMBIO PROVEEDORE</v>
          </cell>
          <cell r="O427">
            <v>11122920.890000001</v>
          </cell>
        </row>
        <row r="428">
          <cell r="A428">
            <v>73950510</v>
          </cell>
          <cell r="B428" t="str">
            <v>MAT. DE EMPAQUE (CINTAS,</v>
          </cell>
          <cell r="C428">
            <v>90191</v>
          </cell>
          <cell r="G428">
            <v>20750</v>
          </cell>
          <cell r="I428">
            <v>60250</v>
          </cell>
          <cell r="K428">
            <v>53052515</v>
          </cell>
          <cell r="L428" t="str">
            <v>DIFERENCIA EN CAMBIO CAR</v>
          </cell>
          <cell r="S428">
            <v>110050</v>
          </cell>
        </row>
        <row r="429">
          <cell r="A429">
            <v>73950530</v>
          </cell>
          <cell r="B429" t="str">
            <v>CASINO Y RESTAURANTE</v>
          </cell>
          <cell r="C429">
            <v>41500</v>
          </cell>
          <cell r="E429">
            <v>238992</v>
          </cell>
          <cell r="G429">
            <v>293361</v>
          </cell>
          <cell r="I429">
            <v>303360</v>
          </cell>
          <cell r="K429">
            <v>53053504</v>
          </cell>
          <cell r="L429" t="str">
            <v>OTROS DESCUENTOS</v>
          </cell>
          <cell r="Q429">
            <v>14065380</v>
          </cell>
        </row>
        <row r="430">
          <cell r="A430">
            <v>73950535</v>
          </cell>
          <cell r="B430" t="str">
            <v>ELEMENTOS DE ASEO Y CAFE</v>
          </cell>
          <cell r="C430">
            <v>404374.84</v>
          </cell>
          <cell r="E430">
            <v>161523.49</v>
          </cell>
          <cell r="G430">
            <v>639732.91</v>
          </cell>
          <cell r="I430">
            <v>1395234.4</v>
          </cell>
          <cell r="K430">
            <v>53053506</v>
          </cell>
          <cell r="L430" t="str">
            <v>DESCUENTOS POR PRONTO PA</v>
          </cell>
          <cell r="M430">
            <v>12137084</v>
          </cell>
          <cell r="O430">
            <v>8661717</v>
          </cell>
          <cell r="Q430">
            <v>11986258</v>
          </cell>
          <cell r="S430">
            <v>16240098</v>
          </cell>
        </row>
        <row r="431">
          <cell r="A431">
            <v>73950540</v>
          </cell>
          <cell r="B431" t="str">
            <v>UTILES, PAPELERIA Y FOTO</v>
          </cell>
          <cell r="E431">
            <v>35905</v>
          </cell>
          <cell r="I431">
            <v>66287</v>
          </cell>
          <cell r="K431">
            <v>53159502</v>
          </cell>
          <cell r="L431" t="str">
            <v>IMPUESTO AL PATRIMONIO</v>
          </cell>
          <cell r="M431">
            <v>10972000</v>
          </cell>
        </row>
        <row r="432">
          <cell r="A432">
            <v>73950545</v>
          </cell>
          <cell r="B432" t="str">
            <v>COMBUSTIBLES Y LUBRICANT</v>
          </cell>
          <cell r="E432">
            <v>1344560</v>
          </cell>
          <cell r="G432">
            <v>622580</v>
          </cell>
          <cell r="I432">
            <v>922969.82</v>
          </cell>
          <cell r="K432">
            <v>53159595</v>
          </cell>
          <cell r="L432" t="str">
            <v>GASTOS NO DEDUCIBLES (DE</v>
          </cell>
          <cell r="M432">
            <v>72620</v>
          </cell>
        </row>
        <row r="433">
          <cell r="A433">
            <v>73950550</v>
          </cell>
          <cell r="B433" t="str">
            <v>TAXIS Y BUSES</v>
          </cell>
          <cell r="C433">
            <v>1519354</v>
          </cell>
          <cell r="E433">
            <v>3661572</v>
          </cell>
          <cell r="G433">
            <v>3564432</v>
          </cell>
          <cell r="I433">
            <v>3983743</v>
          </cell>
          <cell r="K433">
            <v>53959505</v>
          </cell>
          <cell r="L433" t="str">
            <v>MENORES VALORES PAGADOS</v>
          </cell>
          <cell r="M433">
            <v>15262</v>
          </cell>
          <cell r="O433">
            <v>1176</v>
          </cell>
          <cell r="Q433">
            <v>2742</v>
          </cell>
          <cell r="S433">
            <v>2705.8</v>
          </cell>
        </row>
        <row r="434">
          <cell r="A434">
            <v>73950555</v>
          </cell>
          <cell r="B434" t="str">
            <v>PARQUEADEROS Y PEAJES</v>
          </cell>
          <cell r="E434">
            <v>13100</v>
          </cell>
          <cell r="I434">
            <v>7800</v>
          </cell>
          <cell r="K434">
            <v>53959515</v>
          </cell>
          <cell r="L434" t="str">
            <v>AJUSTE AL PESO</v>
          </cell>
          <cell r="M434">
            <v>1981.18</v>
          </cell>
          <cell r="O434">
            <v>9668.9699999999993</v>
          </cell>
          <cell r="Q434">
            <v>22397.46</v>
          </cell>
          <cell r="S434">
            <v>1</v>
          </cell>
        </row>
        <row r="435">
          <cell r="A435">
            <v>73950560</v>
          </cell>
          <cell r="B435" t="str">
            <v>ANALISIS QUIMICOS</v>
          </cell>
          <cell r="I435">
            <v>1867500</v>
          </cell>
          <cell r="K435">
            <v>53959525</v>
          </cell>
          <cell r="L435" t="str">
            <v>IMPUESTO DEL 4 X 1000</v>
          </cell>
          <cell r="M435">
            <v>15060</v>
          </cell>
          <cell r="N435" t="str">
            <v>CR</v>
          </cell>
          <cell r="O435">
            <v>1879722.7</v>
          </cell>
          <cell r="Q435">
            <v>1825697.59</v>
          </cell>
          <cell r="S435">
            <v>2852686.53</v>
          </cell>
        </row>
        <row r="436">
          <cell r="A436">
            <v>73950570</v>
          </cell>
          <cell r="B436" t="str">
            <v>MAT VARIOS(SILICONA,METI</v>
          </cell>
          <cell r="C436">
            <v>104897</v>
          </cell>
          <cell r="E436">
            <v>168932</v>
          </cell>
          <cell r="G436">
            <v>11983</v>
          </cell>
          <cell r="I436">
            <v>60000</v>
          </cell>
          <cell r="K436">
            <v>61201420</v>
          </cell>
          <cell r="L436" t="str">
            <v>OTROS COSTOS</v>
          </cell>
          <cell r="Q436">
            <v>128714944.48999999</v>
          </cell>
          <cell r="S436">
            <v>149828990.05000001</v>
          </cell>
        </row>
        <row r="437">
          <cell r="A437">
            <v>73951505</v>
          </cell>
          <cell r="B437" t="str">
            <v>UTENSILIOS PARA EL LABOR</v>
          </cell>
          <cell r="I437">
            <v>15000</v>
          </cell>
          <cell r="K437">
            <v>61205015</v>
          </cell>
          <cell r="L437" t="str">
            <v>COSTO MATERIAS PRIMAS</v>
          </cell>
          <cell r="M437">
            <v>556024380</v>
          </cell>
          <cell r="O437">
            <v>122969810.16</v>
          </cell>
          <cell r="Q437">
            <v>340900437.94</v>
          </cell>
          <cell r="S437">
            <v>282912161.26999998</v>
          </cell>
        </row>
        <row r="438">
          <cell r="A438">
            <v>73951510</v>
          </cell>
          <cell r="B438" t="str">
            <v>ELEMENTOS PARA LA PLANTA</v>
          </cell>
          <cell r="E438">
            <v>199296</v>
          </cell>
          <cell r="G438">
            <v>172403</v>
          </cell>
          <cell r="I438">
            <v>75558</v>
          </cell>
          <cell r="K438">
            <v>61205020</v>
          </cell>
          <cell r="L438" t="str">
            <v>COSTO TUBERIA VENDIDA</v>
          </cell>
          <cell r="M438">
            <v>1116301241.2</v>
          </cell>
          <cell r="O438">
            <v>1209689896.98</v>
          </cell>
          <cell r="Q438">
            <v>919901445.40999997</v>
          </cell>
          <cell r="S438">
            <v>910997272.01999998</v>
          </cell>
        </row>
        <row r="439">
          <cell r="K439">
            <v>61205025</v>
          </cell>
          <cell r="L439" t="str">
            <v>DE ACCESORIOS VENDIDOS</v>
          </cell>
          <cell r="M439">
            <v>41727414.719999999</v>
          </cell>
          <cell r="O439">
            <v>46044623.840000004</v>
          </cell>
          <cell r="Q439">
            <v>91793278.180000007</v>
          </cell>
          <cell r="S439">
            <v>63932412.100000001</v>
          </cell>
        </row>
        <row r="440">
          <cell r="K440">
            <v>72054540</v>
          </cell>
          <cell r="L440" t="str">
            <v>AUXILIO DE ALIMENTACION</v>
          </cell>
          <cell r="M440">
            <v>1700000</v>
          </cell>
          <cell r="O440">
            <v>1600000</v>
          </cell>
          <cell r="Q440">
            <v>2100000</v>
          </cell>
        </row>
        <row r="441">
          <cell r="K441">
            <v>73054540</v>
          </cell>
          <cell r="L441" t="str">
            <v>AUXILIO DE ALIMENTACION</v>
          </cell>
          <cell r="M441">
            <v>45000</v>
          </cell>
          <cell r="O441">
            <v>59400</v>
          </cell>
          <cell r="Q441">
            <v>2158680</v>
          </cell>
          <cell r="S441">
            <v>49680</v>
          </cell>
        </row>
        <row r="442">
          <cell r="K442">
            <v>73054545</v>
          </cell>
          <cell r="L442" t="str">
            <v>AUXILIO DE RODAMIENTO</v>
          </cell>
          <cell r="M442">
            <v>2737566</v>
          </cell>
          <cell r="O442">
            <v>2535326</v>
          </cell>
          <cell r="Q442">
            <v>2358366</v>
          </cell>
          <cell r="S442">
            <v>2358366</v>
          </cell>
        </row>
        <row r="443">
          <cell r="K443">
            <v>73054550</v>
          </cell>
          <cell r="L443" t="str">
            <v>INCENTIVO PRODUCCION</v>
          </cell>
          <cell r="M443">
            <v>60000</v>
          </cell>
          <cell r="O443">
            <v>60000</v>
          </cell>
          <cell r="Q443">
            <v>90000</v>
          </cell>
        </row>
        <row r="444">
          <cell r="K444">
            <v>73059505</v>
          </cell>
          <cell r="L444" t="str">
            <v>TRANSPORTE PERSONAL</v>
          </cell>
          <cell r="S444">
            <v>738000</v>
          </cell>
        </row>
        <row r="445">
          <cell r="K445">
            <v>73351001</v>
          </cell>
          <cell r="L445" t="str">
            <v>COMPENSACION DIURNA Y NO</v>
          </cell>
          <cell r="M445">
            <v>17426981</v>
          </cell>
          <cell r="O445">
            <v>23390123</v>
          </cell>
          <cell r="Q445">
            <v>35700314</v>
          </cell>
          <cell r="S445">
            <v>43618692</v>
          </cell>
        </row>
        <row r="446">
          <cell r="K446">
            <v>73351002</v>
          </cell>
          <cell r="L446" t="str">
            <v>COMPENSACION SUBSIDIO DE</v>
          </cell>
          <cell r="Q446">
            <v>2895431</v>
          </cell>
        </row>
        <row r="447">
          <cell r="K447">
            <v>73351003</v>
          </cell>
          <cell r="L447" t="str">
            <v>COMPENSACION APORTES Y P</v>
          </cell>
          <cell r="M447">
            <v>6586137</v>
          </cell>
          <cell r="O447">
            <v>8683568</v>
          </cell>
          <cell r="Q447">
            <v>7555005</v>
          </cell>
          <cell r="S447">
            <v>9909182</v>
          </cell>
        </row>
        <row r="448">
          <cell r="K448">
            <v>73351013</v>
          </cell>
          <cell r="L448" t="str">
            <v>COMPENSACION ADMINISTRAC</v>
          </cell>
          <cell r="M448">
            <v>2037470</v>
          </cell>
          <cell r="O448">
            <v>3286710</v>
          </cell>
          <cell r="Q448">
            <v>3091461</v>
          </cell>
          <cell r="S448">
            <v>3285661</v>
          </cell>
        </row>
        <row r="449">
          <cell r="K449">
            <v>73351029</v>
          </cell>
          <cell r="L449" t="str">
            <v>TRANSPORTE DE PERSONAL</v>
          </cell>
          <cell r="M449">
            <v>1136000</v>
          </cell>
          <cell r="O449">
            <v>8007000</v>
          </cell>
          <cell r="Q449">
            <v>2548000</v>
          </cell>
          <cell r="S449">
            <v>4865000</v>
          </cell>
        </row>
        <row r="450">
          <cell r="K450">
            <v>73351052</v>
          </cell>
          <cell r="L450" t="str">
            <v>COMPENSACION APORTES</v>
          </cell>
          <cell r="S450">
            <v>2353657</v>
          </cell>
        </row>
        <row r="451">
          <cell r="K451">
            <v>73351080</v>
          </cell>
          <cell r="L451" t="str">
            <v>SERVICIO TEMPORAL INDIRE</v>
          </cell>
          <cell r="M451">
            <v>50000</v>
          </cell>
        </row>
        <row r="452">
          <cell r="K452">
            <v>73359505</v>
          </cell>
          <cell r="L452" t="str">
            <v>SERVICIO DE FUMIGACION</v>
          </cell>
          <cell r="M452">
            <v>283142</v>
          </cell>
          <cell r="O452">
            <v>39600</v>
          </cell>
          <cell r="Q452">
            <v>213142</v>
          </cell>
          <cell r="S452">
            <v>273142</v>
          </cell>
        </row>
        <row r="453">
          <cell r="K453">
            <v>73359515</v>
          </cell>
          <cell r="L453" t="str">
            <v>RECARGUE DE EXTINTORES</v>
          </cell>
          <cell r="O453">
            <v>43000</v>
          </cell>
          <cell r="S453">
            <v>100000</v>
          </cell>
        </row>
        <row r="454">
          <cell r="K454">
            <v>73359520</v>
          </cell>
          <cell r="L454" t="str">
            <v>SERVICIOS DE MANERNIMIEN</v>
          </cell>
          <cell r="M454">
            <v>141000</v>
          </cell>
          <cell r="O454">
            <v>40000</v>
          </cell>
        </row>
        <row r="455">
          <cell r="K455">
            <v>73359599</v>
          </cell>
          <cell r="L455" t="str">
            <v>OTROS N.C.P</v>
          </cell>
          <cell r="O455">
            <v>20000</v>
          </cell>
        </row>
        <row r="456">
          <cell r="K456">
            <v>73950505</v>
          </cell>
          <cell r="L456" t="str">
            <v>OTROS QUIMICOS</v>
          </cell>
          <cell r="S456">
            <v>9000</v>
          </cell>
        </row>
        <row r="457">
          <cell r="K457">
            <v>73950510</v>
          </cell>
          <cell r="L457" t="str">
            <v>MAT. DE EMPAQUE (CINTAS,</v>
          </cell>
          <cell r="O457">
            <v>60000</v>
          </cell>
          <cell r="Q457">
            <v>120000</v>
          </cell>
          <cell r="S457">
            <v>72000</v>
          </cell>
        </row>
        <row r="458">
          <cell r="K458">
            <v>73950520</v>
          </cell>
          <cell r="L458" t="str">
            <v>OXIGENO Y ACETILENO</v>
          </cell>
          <cell r="S458">
            <v>4500</v>
          </cell>
        </row>
        <row r="459">
          <cell r="K459">
            <v>73950530</v>
          </cell>
          <cell r="L459" t="str">
            <v>CASINO Y RESTAURANTE</v>
          </cell>
          <cell r="M459">
            <v>198671</v>
          </cell>
          <cell r="O459">
            <v>227300</v>
          </cell>
          <cell r="Q459">
            <v>473088</v>
          </cell>
          <cell r="S459">
            <v>333485</v>
          </cell>
        </row>
        <row r="460">
          <cell r="K460">
            <v>73950535</v>
          </cell>
          <cell r="L460" t="str">
            <v>ELEMENTOS DE ASEO Y CAFE</v>
          </cell>
          <cell r="M460">
            <v>803050.74</v>
          </cell>
          <cell r="O460">
            <v>1115279.74</v>
          </cell>
          <cell r="Q460">
            <v>785089.44</v>
          </cell>
          <cell r="S460">
            <v>108391.57</v>
          </cell>
        </row>
        <row r="461">
          <cell r="K461">
            <v>73950540</v>
          </cell>
          <cell r="L461" t="str">
            <v>UTILES, PAPELERIA Y FOTO</v>
          </cell>
          <cell r="M461">
            <v>48800</v>
          </cell>
          <cell r="O461">
            <v>25000</v>
          </cell>
          <cell r="Q461">
            <v>25600</v>
          </cell>
          <cell r="S461">
            <v>22000</v>
          </cell>
        </row>
        <row r="462">
          <cell r="K462">
            <v>73950545</v>
          </cell>
          <cell r="L462" t="str">
            <v>COMBUSTIBLES Y LUBRICANT</v>
          </cell>
          <cell r="M462">
            <v>553296</v>
          </cell>
          <cell r="O462">
            <v>746800</v>
          </cell>
          <cell r="Q462">
            <v>403279</v>
          </cell>
          <cell r="S462">
            <v>1686731</v>
          </cell>
        </row>
        <row r="463">
          <cell r="K463">
            <v>73950550</v>
          </cell>
          <cell r="L463" t="str">
            <v>TAXIS Y BUSES</v>
          </cell>
          <cell r="M463">
            <v>2442700</v>
          </cell>
          <cell r="O463">
            <v>2145600</v>
          </cell>
          <cell r="Q463">
            <v>734850</v>
          </cell>
          <cell r="S463">
            <v>1414500</v>
          </cell>
        </row>
        <row r="464">
          <cell r="K464">
            <v>73950555</v>
          </cell>
          <cell r="L464" t="str">
            <v>PARQUEADEROS Y PEAJES</v>
          </cell>
          <cell r="M464">
            <v>15600</v>
          </cell>
        </row>
        <row r="465">
          <cell r="K465">
            <v>73950560</v>
          </cell>
          <cell r="L465" t="str">
            <v>ANALISIS QUIMICOS</v>
          </cell>
          <cell r="Q465">
            <v>828044</v>
          </cell>
          <cell r="S465">
            <v>830100</v>
          </cell>
        </row>
        <row r="466">
          <cell r="K466">
            <v>73950570</v>
          </cell>
          <cell r="L466" t="str">
            <v>MAT VARIOS(SILICONA,METI</v>
          </cell>
          <cell r="M466">
            <v>2500</v>
          </cell>
        </row>
        <row r="467">
          <cell r="K467">
            <v>73950580</v>
          </cell>
          <cell r="L467" t="str">
            <v>OTROS</v>
          </cell>
          <cell r="Q467">
            <v>20000</v>
          </cell>
        </row>
        <row r="468">
          <cell r="K468">
            <v>73951090</v>
          </cell>
          <cell r="L468" t="str">
            <v>OTROS COSTOS</v>
          </cell>
          <cell r="Q468">
            <v>189604</v>
          </cell>
          <cell r="S468">
            <v>63479</v>
          </cell>
        </row>
        <row r="469">
          <cell r="K469">
            <v>73951505</v>
          </cell>
          <cell r="L469" t="str">
            <v>UTENSILIOS PARA EL LABOR</v>
          </cell>
          <cell r="M469">
            <v>34480</v>
          </cell>
        </row>
        <row r="470">
          <cell r="K470">
            <v>73951510</v>
          </cell>
          <cell r="L470" t="str">
            <v>ELEMENTOS PARA LA PLANTA</v>
          </cell>
          <cell r="M470">
            <v>120200</v>
          </cell>
          <cell r="O470">
            <v>11500</v>
          </cell>
          <cell r="Q470">
            <v>326815</v>
          </cell>
          <cell r="S470">
            <v>31400</v>
          </cell>
        </row>
        <row r="471">
          <cell r="K471">
            <v>73959525</v>
          </cell>
          <cell r="L471" t="str">
            <v>SUMINISTROS DE SEGURIDAD</v>
          </cell>
          <cell r="M471">
            <v>92600</v>
          </cell>
        </row>
      </sheetData>
      <sheetData sheetId="3" refreshError="1">
        <row r="13">
          <cell r="A13">
            <v>4120</v>
          </cell>
          <cell r="B13" t="str">
            <v>INDUSTRIAS MANUFACTURERAS</v>
          </cell>
          <cell r="C13">
            <v>1479843047</v>
          </cell>
          <cell r="D13" t="str">
            <v>CR</v>
          </cell>
          <cell r="E13">
            <v>1667961356</v>
          </cell>
          <cell r="F13" t="str">
            <v>CR</v>
          </cell>
          <cell r="G13">
            <v>2204111751</v>
          </cell>
          <cell r="H13" t="str">
            <v>CR</v>
          </cell>
          <cell r="I13">
            <v>2475280418</v>
          </cell>
        </row>
        <row r="14">
          <cell r="A14">
            <v>4175</v>
          </cell>
          <cell r="B14" t="str">
            <v>DEVOLUCIONES EN VENTAS (DB</v>
          </cell>
          <cell r="C14">
            <v>53137921</v>
          </cell>
          <cell r="E14">
            <v>-2613296</v>
          </cell>
          <cell r="G14">
            <v>-8762466</v>
          </cell>
          <cell r="I14">
            <v>-55223551</v>
          </cell>
        </row>
        <row r="15">
          <cell r="A15">
            <v>4205</v>
          </cell>
          <cell r="B15" t="str">
            <v>OTRAS VENTAS</v>
          </cell>
          <cell r="E15">
            <v>20977750</v>
          </cell>
          <cell r="F15" t="str">
            <v>CR</v>
          </cell>
        </row>
        <row r="16">
          <cell r="A16">
            <v>4210</v>
          </cell>
          <cell r="B16" t="str">
            <v>FINANCIEROS</v>
          </cell>
          <cell r="C16">
            <v>17868552.539999999</v>
          </cell>
          <cell r="D16" t="str">
            <v>CR</v>
          </cell>
          <cell r="E16">
            <v>1733378.45</v>
          </cell>
          <cell r="F16" t="str">
            <v>CR</v>
          </cell>
          <cell r="G16">
            <v>16443870.65</v>
          </cell>
          <cell r="H16" t="str">
            <v>CR</v>
          </cell>
          <cell r="I16">
            <v>408225.8</v>
          </cell>
        </row>
        <row r="17">
          <cell r="A17">
            <v>4235</v>
          </cell>
          <cell r="B17" t="str">
            <v>SERVICIOS</v>
          </cell>
          <cell r="C17">
            <v>1133888</v>
          </cell>
          <cell r="D17" t="str">
            <v>CR</v>
          </cell>
          <cell r="E17">
            <v>1144276</v>
          </cell>
          <cell r="F17" t="str">
            <v>CR</v>
          </cell>
          <cell r="G17">
            <v>1069850</v>
          </cell>
          <cell r="H17" t="str">
            <v>CR</v>
          </cell>
          <cell r="I17">
            <v>-8163900</v>
          </cell>
        </row>
        <row r="18">
          <cell r="A18">
            <v>4250</v>
          </cell>
          <cell r="B18" t="str">
            <v>RECUPERACIONES</v>
          </cell>
          <cell r="G18">
            <v>307028363</v>
          </cell>
          <cell r="H18" t="str">
            <v>CR</v>
          </cell>
          <cell r="I18">
            <v>79715272</v>
          </cell>
        </row>
        <row r="19">
          <cell r="A19">
            <v>4255</v>
          </cell>
          <cell r="B19" t="str">
            <v>INDEMNIZACIONES</v>
          </cell>
          <cell r="C19">
            <v>33105928</v>
          </cell>
          <cell r="D19" t="str">
            <v>CR</v>
          </cell>
        </row>
        <row r="20">
          <cell r="A20">
            <v>4265</v>
          </cell>
          <cell r="B20" t="str">
            <v>INGRESOS DE EJERCICIOS ANT</v>
          </cell>
        </row>
        <row r="21">
          <cell r="A21">
            <v>4295</v>
          </cell>
          <cell r="B21" t="str">
            <v>DIVERSOS</v>
          </cell>
          <cell r="C21">
            <v>16510.509999999998</v>
          </cell>
          <cell r="D21" t="str">
            <v>CR</v>
          </cell>
          <cell r="E21">
            <v>22172.29</v>
          </cell>
          <cell r="F21" t="str">
            <v>CR</v>
          </cell>
          <cell r="G21">
            <v>252955.27</v>
          </cell>
          <cell r="H21" t="str">
            <v>CR</v>
          </cell>
          <cell r="I21">
            <v>4443.79</v>
          </cell>
        </row>
        <row r="22">
          <cell r="A22">
            <v>4705</v>
          </cell>
          <cell r="B22" t="str">
            <v>CORRECION MONETARIA</v>
          </cell>
          <cell r="C22">
            <v>23513.13</v>
          </cell>
          <cell r="D22" t="str">
            <v>CR</v>
          </cell>
          <cell r="E22">
            <v>5504578.6600000001</v>
          </cell>
          <cell r="F22" t="str">
            <v>CR</v>
          </cell>
          <cell r="G22">
            <v>-490274</v>
          </cell>
          <cell r="I22">
            <v>-816158</v>
          </cell>
        </row>
        <row r="23">
          <cell r="A23">
            <v>5105</v>
          </cell>
          <cell r="B23" t="str">
            <v>GASTOS DEL PERSONAL</v>
          </cell>
          <cell r="C23">
            <v>24255783</v>
          </cell>
          <cell r="E23">
            <v>24148026</v>
          </cell>
          <cell r="G23">
            <v>23641592</v>
          </cell>
          <cell r="I23">
            <v>18906238</v>
          </cell>
        </row>
        <row r="24">
          <cell r="A24">
            <v>5110</v>
          </cell>
          <cell r="B24" t="str">
            <v>HONORARIOS</v>
          </cell>
          <cell r="C24">
            <v>14530000</v>
          </cell>
          <cell r="E24">
            <v>12000000</v>
          </cell>
          <cell r="G24">
            <v>12000000</v>
          </cell>
          <cell r="I24">
            <v>12000000</v>
          </cell>
        </row>
        <row r="25">
          <cell r="A25">
            <v>5115</v>
          </cell>
          <cell r="B25" t="str">
            <v>IMPUESTOS</v>
          </cell>
          <cell r="C25">
            <v>4389746</v>
          </cell>
          <cell r="E25">
            <v>11899484</v>
          </cell>
          <cell r="G25">
            <v>4481201</v>
          </cell>
          <cell r="I25">
            <v>11081845</v>
          </cell>
        </row>
        <row r="26">
          <cell r="A26">
            <v>5125</v>
          </cell>
          <cell r="B26" t="str">
            <v>CONTRIBUCIONES Y AFILIACIO</v>
          </cell>
        </row>
        <row r="27">
          <cell r="A27">
            <v>5130</v>
          </cell>
          <cell r="B27" t="str">
            <v>SEGUROS</v>
          </cell>
          <cell r="C27">
            <v>1991646.28</v>
          </cell>
          <cell r="E27">
            <v>1050081.53</v>
          </cell>
          <cell r="G27">
            <v>3302297</v>
          </cell>
          <cell r="I27">
            <v>4892594</v>
          </cell>
        </row>
        <row r="28">
          <cell r="A28">
            <v>5135</v>
          </cell>
          <cell r="B28" t="str">
            <v>SERVICIOS</v>
          </cell>
          <cell r="C28">
            <v>7357180</v>
          </cell>
          <cell r="E28">
            <v>6687925</v>
          </cell>
          <cell r="G28">
            <v>6520360</v>
          </cell>
          <cell r="I28">
            <v>12498846</v>
          </cell>
        </row>
        <row r="29">
          <cell r="A29">
            <v>5140</v>
          </cell>
          <cell r="B29" t="str">
            <v>GASTOS LEGALES</v>
          </cell>
          <cell r="C29">
            <v>125800</v>
          </cell>
          <cell r="E29">
            <v>27800</v>
          </cell>
          <cell r="G29">
            <v>43200</v>
          </cell>
          <cell r="I29">
            <v>696126</v>
          </cell>
        </row>
        <row r="30">
          <cell r="A30">
            <v>5145</v>
          </cell>
          <cell r="B30" t="str">
            <v>MANTENIMIENTO Y REPARACION</v>
          </cell>
          <cell r="C30">
            <v>3023493</v>
          </cell>
          <cell r="E30">
            <v>556432</v>
          </cell>
          <cell r="G30">
            <v>764449</v>
          </cell>
          <cell r="I30">
            <v>656409</v>
          </cell>
        </row>
        <row r="31">
          <cell r="A31">
            <v>5150</v>
          </cell>
          <cell r="B31" t="str">
            <v>ADECUACION E INSTALACION</v>
          </cell>
          <cell r="C31">
            <v>50000</v>
          </cell>
          <cell r="I31">
            <v>100000</v>
          </cell>
        </row>
        <row r="32">
          <cell r="A32">
            <v>5155</v>
          </cell>
          <cell r="B32" t="str">
            <v>GASTOS DE VIAJE</v>
          </cell>
          <cell r="C32">
            <v>443520</v>
          </cell>
          <cell r="G32">
            <v>1718384</v>
          </cell>
          <cell r="I32">
            <v>1465200</v>
          </cell>
        </row>
        <row r="33">
          <cell r="A33">
            <v>5160</v>
          </cell>
          <cell r="B33" t="str">
            <v>DEPRECIACIONES</v>
          </cell>
          <cell r="C33">
            <v>1458600</v>
          </cell>
          <cell r="E33">
            <v>1458898</v>
          </cell>
          <cell r="G33">
            <v>1465605</v>
          </cell>
          <cell r="I33">
            <v>1437181</v>
          </cell>
        </row>
        <row r="34">
          <cell r="A34">
            <v>5195</v>
          </cell>
          <cell r="B34" t="str">
            <v>DIVERSOS</v>
          </cell>
          <cell r="C34">
            <v>2071796.99</v>
          </cell>
          <cell r="E34">
            <v>1703863.67</v>
          </cell>
          <cell r="G34">
            <v>3178754.35</v>
          </cell>
          <cell r="I34">
            <v>1237424</v>
          </cell>
        </row>
        <row r="35">
          <cell r="A35">
            <v>5205</v>
          </cell>
          <cell r="B35" t="str">
            <v>GASTOS DEL PERSONAL</v>
          </cell>
          <cell r="C35">
            <v>13527336</v>
          </cell>
          <cell r="E35">
            <v>13624045</v>
          </cell>
          <cell r="G35">
            <v>15667055</v>
          </cell>
          <cell r="I35">
            <v>15004226</v>
          </cell>
        </row>
        <row r="36">
          <cell r="A36">
            <v>5210</v>
          </cell>
          <cell r="B36" t="str">
            <v>HONORARIOS</v>
          </cell>
          <cell r="C36">
            <v>2543960</v>
          </cell>
          <cell r="E36">
            <v>1271980</v>
          </cell>
          <cell r="G36">
            <v>2543960</v>
          </cell>
          <cell r="I36">
            <v>2543960</v>
          </cell>
        </row>
        <row r="37">
          <cell r="A37">
            <v>5215</v>
          </cell>
          <cell r="B37" t="str">
            <v>IMPUESTOS</v>
          </cell>
          <cell r="E37">
            <v>574444</v>
          </cell>
        </row>
        <row r="38">
          <cell r="A38">
            <v>5220</v>
          </cell>
          <cell r="B38" t="str">
            <v>ARRENDAMIENTOS</v>
          </cell>
          <cell r="C38">
            <v>1250000</v>
          </cell>
          <cell r="E38">
            <v>625000</v>
          </cell>
          <cell r="G38">
            <v>1250000</v>
          </cell>
          <cell r="I38">
            <v>1250000</v>
          </cell>
        </row>
        <row r="39">
          <cell r="A39">
            <v>5230</v>
          </cell>
          <cell r="B39" t="str">
            <v>SEGUROS</v>
          </cell>
          <cell r="C39">
            <v>3787339.77</v>
          </cell>
          <cell r="E39">
            <v>170865</v>
          </cell>
          <cell r="G39">
            <v>322690</v>
          </cell>
        </row>
        <row r="40">
          <cell r="A40">
            <v>5235</v>
          </cell>
          <cell r="B40" t="str">
            <v>SERVICIOS</v>
          </cell>
          <cell r="C40">
            <v>56884202.109999999</v>
          </cell>
          <cell r="E40">
            <v>58849369.18</v>
          </cell>
          <cell r="G40">
            <v>68096749.510000005</v>
          </cell>
          <cell r="I40">
            <v>56836263.280000001</v>
          </cell>
        </row>
        <row r="41">
          <cell r="A41">
            <v>5240</v>
          </cell>
          <cell r="B41" t="str">
            <v>GASTOS LEGALES</v>
          </cell>
          <cell r="C41">
            <v>3970550</v>
          </cell>
          <cell r="E41">
            <v>7000</v>
          </cell>
        </row>
        <row r="42">
          <cell r="A42">
            <v>5245</v>
          </cell>
          <cell r="B42" t="str">
            <v>MANTENIMIENTO Y REPARACION</v>
          </cell>
          <cell r="C42">
            <v>6250667.3499999996</v>
          </cell>
          <cell r="E42">
            <v>2690059</v>
          </cell>
          <cell r="G42">
            <v>1083630.7</v>
          </cell>
          <cell r="I42">
            <v>418464</v>
          </cell>
        </row>
        <row r="43">
          <cell r="A43">
            <v>5250</v>
          </cell>
          <cell r="B43" t="str">
            <v>ADECUACION E INSTALACION</v>
          </cell>
          <cell r="C43">
            <v>9267</v>
          </cell>
          <cell r="E43">
            <v>86563.4</v>
          </cell>
          <cell r="G43">
            <v>141000</v>
          </cell>
        </row>
        <row r="44">
          <cell r="A44">
            <v>5255</v>
          </cell>
          <cell r="B44" t="str">
            <v>GASTOS DE VIAJE</v>
          </cell>
          <cell r="C44">
            <v>1384892</v>
          </cell>
          <cell r="E44">
            <v>588464</v>
          </cell>
          <cell r="G44">
            <v>1595501</v>
          </cell>
          <cell r="I44">
            <v>420582</v>
          </cell>
        </row>
        <row r="45">
          <cell r="A45">
            <v>5260</v>
          </cell>
          <cell r="B45" t="str">
            <v>DEPRECIACIONES</v>
          </cell>
          <cell r="C45">
            <v>6709337</v>
          </cell>
          <cell r="E45">
            <v>6714261</v>
          </cell>
          <cell r="G45">
            <v>6745145</v>
          </cell>
          <cell r="I45">
            <v>6759986</v>
          </cell>
        </row>
        <row r="46">
          <cell r="A46">
            <v>5295</v>
          </cell>
          <cell r="B46" t="str">
            <v>DIVERSOS</v>
          </cell>
          <cell r="C46">
            <v>9674309.8599999994</v>
          </cell>
          <cell r="E46">
            <v>6127691.2000000002</v>
          </cell>
          <cell r="G46">
            <v>3942851</v>
          </cell>
          <cell r="I46">
            <v>5362138.93</v>
          </cell>
        </row>
        <row r="47">
          <cell r="A47">
            <v>5305</v>
          </cell>
          <cell r="B47" t="str">
            <v>FINANCIEROS</v>
          </cell>
          <cell r="C47">
            <v>95145880.829999998</v>
          </cell>
          <cell r="E47">
            <v>22026886.809999999</v>
          </cell>
          <cell r="G47">
            <v>22773624.789999999</v>
          </cell>
          <cell r="I47">
            <v>73857939.040000007</v>
          </cell>
        </row>
        <row r="48">
          <cell r="A48">
            <v>5315</v>
          </cell>
          <cell r="B48" t="str">
            <v>GASTOS EXTRAORDINARIOS</v>
          </cell>
          <cell r="C48">
            <v>11007222</v>
          </cell>
          <cell r="E48">
            <v>-609667</v>
          </cell>
          <cell r="F48" t="str">
            <v>CR</v>
          </cell>
          <cell r="G48">
            <v>39255.14</v>
          </cell>
          <cell r="I48">
            <v>43723624</v>
          </cell>
        </row>
        <row r="49">
          <cell r="A49">
            <v>5395</v>
          </cell>
          <cell r="B49" t="str">
            <v>GASTOS DIVERSOS</v>
          </cell>
          <cell r="C49">
            <v>2527827.15</v>
          </cell>
          <cell r="E49">
            <v>2245634.64</v>
          </cell>
          <cell r="G49">
            <v>2542348.73</v>
          </cell>
          <cell r="I49">
            <v>2570152.94</v>
          </cell>
        </row>
        <row r="50">
          <cell r="A50">
            <v>5405</v>
          </cell>
          <cell r="B50" t="str">
            <v>IMPUESTO DE RENTA Y COMPLE</v>
          </cell>
          <cell r="E50">
            <v>43000000</v>
          </cell>
          <cell r="G50">
            <v>43000000</v>
          </cell>
          <cell r="I50">
            <v>43000000</v>
          </cell>
        </row>
        <row r="51">
          <cell r="A51">
            <v>6120</v>
          </cell>
          <cell r="B51" t="str">
            <v>INDUSTRIAS MANUFACTURERAS</v>
          </cell>
          <cell r="C51">
            <v>1078612418.3199999</v>
          </cell>
          <cell r="E51">
            <v>1462173996.04</v>
          </cell>
          <cell r="G51">
            <v>1940708895.8099999</v>
          </cell>
          <cell r="I51">
            <v>2109720046.1500001</v>
          </cell>
        </row>
        <row r="52">
          <cell r="A52">
            <v>7105</v>
          </cell>
          <cell r="B52" t="str">
            <v>MATERIA PRIMA</v>
          </cell>
          <cell r="C52">
            <v>888135119.02999997</v>
          </cell>
          <cell r="E52">
            <v>1173808278.04</v>
          </cell>
          <cell r="G52">
            <v>788439204.64999998</v>
          </cell>
          <cell r="I52">
            <v>688679549.09000003</v>
          </cell>
        </row>
        <row r="53">
          <cell r="A53">
            <v>7205</v>
          </cell>
          <cell r="B53" t="str">
            <v>GASTOS DEL PERSONAL</v>
          </cell>
          <cell r="C53">
            <v>260602</v>
          </cell>
          <cell r="E53">
            <v>217874</v>
          </cell>
          <cell r="G53">
            <v>233134</v>
          </cell>
          <cell r="I53">
            <v>229573</v>
          </cell>
        </row>
        <row r="54">
          <cell r="A54">
            <v>7305</v>
          </cell>
          <cell r="B54" t="str">
            <v>MANO DE OBRA INDIRECTA</v>
          </cell>
          <cell r="C54">
            <v>45400262.420000002</v>
          </cell>
          <cell r="E54">
            <v>47305330.939999998</v>
          </cell>
          <cell r="G54">
            <v>48282687.210000001</v>
          </cell>
          <cell r="I54">
            <v>47011383.829999998</v>
          </cell>
        </row>
        <row r="55">
          <cell r="A55">
            <v>7310</v>
          </cell>
          <cell r="B55" t="str">
            <v>HONORARIOS</v>
          </cell>
          <cell r="E55">
            <v>500000</v>
          </cell>
        </row>
        <row r="56">
          <cell r="A56">
            <v>7320</v>
          </cell>
          <cell r="B56" t="str">
            <v>ARRENDAMIENTOS</v>
          </cell>
          <cell r="G56">
            <v>300000</v>
          </cell>
          <cell r="I56">
            <v>503188</v>
          </cell>
        </row>
        <row r="57">
          <cell r="A57">
            <v>7335</v>
          </cell>
          <cell r="B57" t="str">
            <v>SERVICIOS</v>
          </cell>
          <cell r="C57">
            <v>140790882</v>
          </cell>
          <cell r="E57">
            <v>130442632</v>
          </cell>
          <cell r="G57">
            <v>133306814.68000001</v>
          </cell>
          <cell r="I57">
            <v>130547636</v>
          </cell>
        </row>
        <row r="58">
          <cell r="A58">
            <v>7345</v>
          </cell>
          <cell r="B58" t="str">
            <v>MANTENIMIENTO Y REPARACION</v>
          </cell>
          <cell r="C58">
            <v>35937880.350000001</v>
          </cell>
          <cell r="E58">
            <v>47059145.659999996</v>
          </cell>
          <cell r="G58">
            <v>63069739.270000003</v>
          </cell>
          <cell r="I58">
            <v>96708208.989999995</v>
          </cell>
        </row>
        <row r="59">
          <cell r="A59">
            <v>7350</v>
          </cell>
          <cell r="B59" t="str">
            <v>ADECUACION E INSTALACION</v>
          </cell>
          <cell r="C59">
            <v>20707</v>
          </cell>
          <cell r="I59">
            <v>70000</v>
          </cell>
        </row>
        <row r="60">
          <cell r="A60">
            <v>7360</v>
          </cell>
          <cell r="B60" t="str">
            <v>DEPRECIACIONES</v>
          </cell>
          <cell r="C60">
            <v>49332179</v>
          </cell>
          <cell r="E60">
            <v>48844257</v>
          </cell>
          <cell r="G60">
            <v>49598615</v>
          </cell>
          <cell r="I60">
            <v>49799325</v>
          </cell>
        </row>
        <row r="61">
          <cell r="A61">
            <v>7395</v>
          </cell>
          <cell r="B61" t="str">
            <v>DIVERSOS</v>
          </cell>
          <cell r="C61">
            <v>3742183.8</v>
          </cell>
          <cell r="E61">
            <v>27640973.280000001</v>
          </cell>
          <cell r="G61">
            <v>3432587.56</v>
          </cell>
          <cell r="I61">
            <v>8135822.0899999999</v>
          </cell>
        </row>
        <row r="62">
          <cell r="A62">
            <v>75</v>
          </cell>
          <cell r="B62" t="str">
            <v>TRASLADO COSTO PRODUCCION</v>
          </cell>
          <cell r="C62">
            <v>1163619815.5999999</v>
          </cell>
          <cell r="D62" t="str">
            <v>CR</v>
          </cell>
          <cell r="E62">
            <v>1475818490.9200001</v>
          </cell>
          <cell r="F62" t="str">
            <v>CR</v>
          </cell>
          <cell r="G62">
            <v>1086662782.3699999</v>
          </cell>
          <cell r="H62" t="str">
            <v>CR</v>
          </cell>
          <cell r="I62">
            <v>1021684686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Layout" zoomScaleNormal="100" workbookViewId="0">
      <selection sqref="A1:A2"/>
    </sheetView>
  </sheetViews>
  <sheetFormatPr baseColWidth="10" defaultRowHeight="15" x14ac:dyDescent="0.25"/>
  <cols>
    <col min="1" max="1" width="44.7109375" customWidth="1"/>
  </cols>
  <sheetData>
    <row r="1" spans="1:14" ht="18.75" x14ac:dyDescent="0.3">
      <c r="A1" s="12" t="s">
        <v>20</v>
      </c>
    </row>
    <row r="2" spans="1:14" ht="18.75" x14ac:dyDescent="0.3">
      <c r="A2" s="12" t="s">
        <v>21</v>
      </c>
    </row>
    <row r="3" spans="1:14" ht="15.75" thickBot="1" x14ac:dyDescent="0.3"/>
    <row r="4" spans="1:14" ht="26.25" customHeight="1" thickBot="1" x14ac:dyDescent="0.3">
      <c r="A4" s="3"/>
      <c r="B4" s="71" t="s">
        <v>14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3"/>
    </row>
    <row r="5" spans="1:14" ht="26.25" customHeight="1" thickBot="1" x14ac:dyDescent="0.3">
      <c r="A5" s="3" t="s">
        <v>0</v>
      </c>
      <c r="B5" s="3" t="s">
        <v>1</v>
      </c>
      <c r="C5" s="3" t="s">
        <v>2</v>
      </c>
      <c r="D5" s="3" t="s">
        <v>3</v>
      </c>
      <c r="E5" s="3" t="s">
        <v>5</v>
      </c>
      <c r="F5" s="3" t="s">
        <v>4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</row>
    <row r="6" spans="1:14" ht="26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customHeight="1" x14ac:dyDescent="0.25">
      <c r="A7" s="6" t="s">
        <v>22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9" customFormat="1" ht="26.2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26.25" customHeight="1" x14ac:dyDescent="0.25">
      <c r="A9" s="2" t="s">
        <v>23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6.25" customHeight="1" x14ac:dyDescent="0.25">
      <c r="A10" s="2" t="s">
        <v>24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6.2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6.2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6.25" customHeight="1" x14ac:dyDescent="0.25">
      <c r="A13" s="6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s="9" customFormat="1" ht="26.25" customHeight="1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s="9" customFormat="1" ht="26.25" customHeight="1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s="9" customFormat="1" ht="26.25" customHeight="1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9" customFormat="1" ht="26.25" customHeight="1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9" customFormat="1" ht="26.25" customHeight="1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9" customFormat="1" ht="26.25" customHeight="1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9" customFormat="1" ht="26.25" customHeight="1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s="9" customFormat="1" ht="26.25" customHeight="1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s="9" customFormat="1" ht="26.25" customHeight="1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s="9" customFormat="1" ht="26.25" customHeight="1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s="9" customFormat="1" ht="26.25" customHeight="1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26.25" customHeight="1" x14ac:dyDescent="0.25">
      <c r="A25" s="2" t="s">
        <v>15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26.25" customHeight="1" x14ac:dyDescent="0.25">
      <c r="A26" s="2" t="s">
        <v>16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26.25" customHeight="1" x14ac:dyDescent="0.25">
      <c r="A27" s="2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26.25" customHeight="1" x14ac:dyDescent="0.25">
      <c r="A28" s="2" t="s">
        <v>18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26.25" customHeight="1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6.25" customHeight="1" thickBot="1" x14ac:dyDescent="0.3">
      <c r="A30" s="5" t="s">
        <v>19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</sheetData>
  <mergeCells count="1">
    <mergeCell ref="B4:M4"/>
  </mergeCells>
  <printOptions horizontalCentered="1" verticalCentered="1"/>
  <pageMargins left="0.70866141732283472" right="0.70866141732283472" top="0.74803149606299213" bottom="0.74803149606299213" header="0" footer="0"/>
  <pageSetup paperSize="5" scale="80" orientation="landscape" r:id="rId1"/>
  <headerFooter>
    <oddHeader>&amp;CPEDRO CASSETTA - DOCENTE UNIAJC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zoomScaleNormal="100" workbookViewId="0">
      <selection sqref="A1:A2"/>
    </sheetView>
  </sheetViews>
  <sheetFormatPr baseColWidth="10" defaultRowHeight="11.25" x14ac:dyDescent="0.2"/>
  <cols>
    <col min="1" max="1" width="7.140625" style="18" bestFit="1" customWidth="1"/>
    <col min="2" max="2" width="26" style="18" bestFit="1" customWidth="1"/>
    <col min="3" max="10" width="9.5703125" style="18" bestFit="1" customWidth="1"/>
    <col min="11" max="11" width="10.5703125" style="18" bestFit="1" customWidth="1"/>
    <col min="12" max="12" width="9.28515625" style="18" bestFit="1" customWidth="1"/>
    <col min="13" max="13" width="11.42578125" style="18"/>
    <col min="14" max="14" width="2.42578125" style="18" bestFit="1" customWidth="1"/>
    <col min="15" max="256" width="11.42578125" style="18"/>
    <col min="257" max="257" width="7.140625" style="18" bestFit="1" customWidth="1"/>
    <col min="258" max="258" width="26" style="18" bestFit="1" customWidth="1"/>
    <col min="259" max="266" width="9.5703125" style="18" bestFit="1" customWidth="1"/>
    <col min="267" max="267" width="10.5703125" style="18" bestFit="1" customWidth="1"/>
    <col min="268" max="268" width="9.28515625" style="18" bestFit="1" customWidth="1"/>
    <col min="269" max="269" width="11.42578125" style="18"/>
    <col min="270" max="270" width="2.42578125" style="18" bestFit="1" customWidth="1"/>
    <col min="271" max="512" width="11.42578125" style="18"/>
    <col min="513" max="513" width="7.140625" style="18" bestFit="1" customWidth="1"/>
    <col min="514" max="514" width="26" style="18" bestFit="1" customWidth="1"/>
    <col min="515" max="522" width="9.5703125" style="18" bestFit="1" customWidth="1"/>
    <col min="523" max="523" width="10.5703125" style="18" bestFit="1" customWidth="1"/>
    <col min="524" max="524" width="9.28515625" style="18" bestFit="1" customWidth="1"/>
    <col min="525" max="525" width="11.42578125" style="18"/>
    <col min="526" max="526" width="2.42578125" style="18" bestFit="1" customWidth="1"/>
    <col min="527" max="768" width="11.42578125" style="18"/>
    <col min="769" max="769" width="7.140625" style="18" bestFit="1" customWidth="1"/>
    <col min="770" max="770" width="26" style="18" bestFit="1" customWidth="1"/>
    <col min="771" max="778" width="9.5703125" style="18" bestFit="1" customWidth="1"/>
    <col min="779" max="779" width="10.5703125" style="18" bestFit="1" customWidth="1"/>
    <col min="780" max="780" width="9.28515625" style="18" bestFit="1" customWidth="1"/>
    <col min="781" max="781" width="11.42578125" style="18"/>
    <col min="782" max="782" width="2.42578125" style="18" bestFit="1" customWidth="1"/>
    <col min="783" max="1024" width="11.42578125" style="18"/>
    <col min="1025" max="1025" width="7.140625" style="18" bestFit="1" customWidth="1"/>
    <col min="1026" max="1026" width="26" style="18" bestFit="1" customWidth="1"/>
    <col min="1027" max="1034" width="9.5703125" style="18" bestFit="1" customWidth="1"/>
    <col min="1035" max="1035" width="10.5703125" style="18" bestFit="1" customWidth="1"/>
    <col min="1036" max="1036" width="9.28515625" style="18" bestFit="1" customWidth="1"/>
    <col min="1037" max="1037" width="11.42578125" style="18"/>
    <col min="1038" max="1038" width="2.42578125" style="18" bestFit="1" customWidth="1"/>
    <col min="1039" max="1280" width="11.42578125" style="18"/>
    <col min="1281" max="1281" width="7.140625" style="18" bestFit="1" customWidth="1"/>
    <col min="1282" max="1282" width="26" style="18" bestFit="1" customWidth="1"/>
    <col min="1283" max="1290" width="9.5703125" style="18" bestFit="1" customWidth="1"/>
    <col min="1291" max="1291" width="10.5703125" style="18" bestFit="1" customWidth="1"/>
    <col min="1292" max="1292" width="9.28515625" style="18" bestFit="1" customWidth="1"/>
    <col min="1293" max="1293" width="11.42578125" style="18"/>
    <col min="1294" max="1294" width="2.42578125" style="18" bestFit="1" customWidth="1"/>
    <col min="1295" max="1536" width="11.42578125" style="18"/>
    <col min="1537" max="1537" width="7.140625" style="18" bestFit="1" customWidth="1"/>
    <col min="1538" max="1538" width="26" style="18" bestFit="1" customWidth="1"/>
    <col min="1539" max="1546" width="9.5703125" style="18" bestFit="1" customWidth="1"/>
    <col min="1547" max="1547" width="10.5703125" style="18" bestFit="1" customWidth="1"/>
    <col min="1548" max="1548" width="9.28515625" style="18" bestFit="1" customWidth="1"/>
    <col min="1549" max="1549" width="11.42578125" style="18"/>
    <col min="1550" max="1550" width="2.42578125" style="18" bestFit="1" customWidth="1"/>
    <col min="1551" max="1792" width="11.42578125" style="18"/>
    <col min="1793" max="1793" width="7.140625" style="18" bestFit="1" customWidth="1"/>
    <col min="1794" max="1794" width="26" style="18" bestFit="1" customWidth="1"/>
    <col min="1795" max="1802" width="9.5703125" style="18" bestFit="1" customWidth="1"/>
    <col min="1803" max="1803" width="10.5703125" style="18" bestFit="1" customWidth="1"/>
    <col min="1804" max="1804" width="9.28515625" style="18" bestFit="1" customWidth="1"/>
    <col min="1805" max="1805" width="11.42578125" style="18"/>
    <col min="1806" max="1806" width="2.42578125" style="18" bestFit="1" customWidth="1"/>
    <col min="1807" max="2048" width="11.42578125" style="18"/>
    <col min="2049" max="2049" width="7.140625" style="18" bestFit="1" customWidth="1"/>
    <col min="2050" max="2050" width="26" style="18" bestFit="1" customWidth="1"/>
    <col min="2051" max="2058" width="9.5703125" style="18" bestFit="1" customWidth="1"/>
    <col min="2059" max="2059" width="10.5703125" style="18" bestFit="1" customWidth="1"/>
    <col min="2060" max="2060" width="9.28515625" style="18" bestFit="1" customWidth="1"/>
    <col min="2061" max="2061" width="11.42578125" style="18"/>
    <col min="2062" max="2062" width="2.42578125" style="18" bestFit="1" customWidth="1"/>
    <col min="2063" max="2304" width="11.42578125" style="18"/>
    <col min="2305" max="2305" width="7.140625" style="18" bestFit="1" customWidth="1"/>
    <col min="2306" max="2306" width="26" style="18" bestFit="1" customWidth="1"/>
    <col min="2307" max="2314" width="9.5703125" style="18" bestFit="1" customWidth="1"/>
    <col min="2315" max="2315" width="10.5703125" style="18" bestFit="1" customWidth="1"/>
    <col min="2316" max="2316" width="9.28515625" style="18" bestFit="1" customWidth="1"/>
    <col min="2317" max="2317" width="11.42578125" style="18"/>
    <col min="2318" max="2318" width="2.42578125" style="18" bestFit="1" customWidth="1"/>
    <col min="2319" max="2560" width="11.42578125" style="18"/>
    <col min="2561" max="2561" width="7.140625" style="18" bestFit="1" customWidth="1"/>
    <col min="2562" max="2562" width="26" style="18" bestFit="1" customWidth="1"/>
    <col min="2563" max="2570" width="9.5703125" style="18" bestFit="1" customWidth="1"/>
    <col min="2571" max="2571" width="10.5703125" style="18" bestFit="1" customWidth="1"/>
    <col min="2572" max="2572" width="9.28515625" style="18" bestFit="1" customWidth="1"/>
    <col min="2573" max="2573" width="11.42578125" style="18"/>
    <col min="2574" max="2574" width="2.42578125" style="18" bestFit="1" customWidth="1"/>
    <col min="2575" max="2816" width="11.42578125" style="18"/>
    <col min="2817" max="2817" width="7.140625" style="18" bestFit="1" customWidth="1"/>
    <col min="2818" max="2818" width="26" style="18" bestFit="1" customWidth="1"/>
    <col min="2819" max="2826" width="9.5703125" style="18" bestFit="1" customWidth="1"/>
    <col min="2827" max="2827" width="10.5703125" style="18" bestFit="1" customWidth="1"/>
    <col min="2828" max="2828" width="9.28515625" style="18" bestFit="1" customWidth="1"/>
    <col min="2829" max="2829" width="11.42578125" style="18"/>
    <col min="2830" max="2830" width="2.42578125" style="18" bestFit="1" customWidth="1"/>
    <col min="2831" max="3072" width="11.42578125" style="18"/>
    <col min="3073" max="3073" width="7.140625" style="18" bestFit="1" customWidth="1"/>
    <col min="3074" max="3074" width="26" style="18" bestFit="1" customWidth="1"/>
    <col min="3075" max="3082" width="9.5703125" style="18" bestFit="1" customWidth="1"/>
    <col min="3083" max="3083" width="10.5703125" style="18" bestFit="1" customWidth="1"/>
    <col min="3084" max="3084" width="9.28515625" style="18" bestFit="1" customWidth="1"/>
    <col min="3085" max="3085" width="11.42578125" style="18"/>
    <col min="3086" max="3086" width="2.42578125" style="18" bestFit="1" customWidth="1"/>
    <col min="3087" max="3328" width="11.42578125" style="18"/>
    <col min="3329" max="3329" width="7.140625" style="18" bestFit="1" customWidth="1"/>
    <col min="3330" max="3330" width="26" style="18" bestFit="1" customWidth="1"/>
    <col min="3331" max="3338" width="9.5703125" style="18" bestFit="1" customWidth="1"/>
    <col min="3339" max="3339" width="10.5703125" style="18" bestFit="1" customWidth="1"/>
    <col min="3340" max="3340" width="9.28515625" style="18" bestFit="1" customWidth="1"/>
    <col min="3341" max="3341" width="11.42578125" style="18"/>
    <col min="3342" max="3342" width="2.42578125" style="18" bestFit="1" customWidth="1"/>
    <col min="3343" max="3584" width="11.42578125" style="18"/>
    <col min="3585" max="3585" width="7.140625" style="18" bestFit="1" customWidth="1"/>
    <col min="3586" max="3586" width="26" style="18" bestFit="1" customWidth="1"/>
    <col min="3587" max="3594" width="9.5703125" style="18" bestFit="1" customWidth="1"/>
    <col min="3595" max="3595" width="10.5703125" style="18" bestFit="1" customWidth="1"/>
    <col min="3596" max="3596" width="9.28515625" style="18" bestFit="1" customWidth="1"/>
    <col min="3597" max="3597" width="11.42578125" style="18"/>
    <col min="3598" max="3598" width="2.42578125" style="18" bestFit="1" customWidth="1"/>
    <col min="3599" max="3840" width="11.42578125" style="18"/>
    <col min="3841" max="3841" width="7.140625" style="18" bestFit="1" customWidth="1"/>
    <col min="3842" max="3842" width="26" style="18" bestFit="1" customWidth="1"/>
    <col min="3843" max="3850" width="9.5703125" style="18" bestFit="1" customWidth="1"/>
    <col min="3851" max="3851" width="10.5703125" style="18" bestFit="1" customWidth="1"/>
    <col min="3852" max="3852" width="9.28515625" style="18" bestFit="1" customWidth="1"/>
    <col min="3853" max="3853" width="11.42578125" style="18"/>
    <col min="3854" max="3854" width="2.42578125" style="18" bestFit="1" customWidth="1"/>
    <col min="3855" max="4096" width="11.42578125" style="18"/>
    <col min="4097" max="4097" width="7.140625" style="18" bestFit="1" customWidth="1"/>
    <col min="4098" max="4098" width="26" style="18" bestFit="1" customWidth="1"/>
    <col min="4099" max="4106" width="9.5703125" style="18" bestFit="1" customWidth="1"/>
    <col min="4107" max="4107" width="10.5703125" style="18" bestFit="1" customWidth="1"/>
    <col min="4108" max="4108" width="9.28515625" style="18" bestFit="1" customWidth="1"/>
    <col min="4109" max="4109" width="11.42578125" style="18"/>
    <col min="4110" max="4110" width="2.42578125" style="18" bestFit="1" customWidth="1"/>
    <col min="4111" max="4352" width="11.42578125" style="18"/>
    <col min="4353" max="4353" width="7.140625" style="18" bestFit="1" customWidth="1"/>
    <col min="4354" max="4354" width="26" style="18" bestFit="1" customWidth="1"/>
    <col min="4355" max="4362" width="9.5703125" style="18" bestFit="1" customWidth="1"/>
    <col min="4363" max="4363" width="10.5703125" style="18" bestFit="1" customWidth="1"/>
    <col min="4364" max="4364" width="9.28515625" style="18" bestFit="1" customWidth="1"/>
    <col min="4365" max="4365" width="11.42578125" style="18"/>
    <col min="4366" max="4366" width="2.42578125" style="18" bestFit="1" customWidth="1"/>
    <col min="4367" max="4608" width="11.42578125" style="18"/>
    <col min="4609" max="4609" width="7.140625" style="18" bestFit="1" customWidth="1"/>
    <col min="4610" max="4610" width="26" style="18" bestFit="1" customWidth="1"/>
    <col min="4611" max="4618" width="9.5703125" style="18" bestFit="1" customWidth="1"/>
    <col min="4619" max="4619" width="10.5703125" style="18" bestFit="1" customWidth="1"/>
    <col min="4620" max="4620" width="9.28515625" style="18" bestFit="1" customWidth="1"/>
    <col min="4621" max="4621" width="11.42578125" style="18"/>
    <col min="4622" max="4622" width="2.42578125" style="18" bestFit="1" customWidth="1"/>
    <col min="4623" max="4864" width="11.42578125" style="18"/>
    <col min="4865" max="4865" width="7.140625" style="18" bestFit="1" customWidth="1"/>
    <col min="4866" max="4866" width="26" style="18" bestFit="1" customWidth="1"/>
    <col min="4867" max="4874" width="9.5703125" style="18" bestFit="1" customWidth="1"/>
    <col min="4875" max="4875" width="10.5703125" style="18" bestFit="1" customWidth="1"/>
    <col min="4876" max="4876" width="9.28515625" style="18" bestFit="1" customWidth="1"/>
    <col min="4877" max="4877" width="11.42578125" style="18"/>
    <col min="4878" max="4878" width="2.42578125" style="18" bestFit="1" customWidth="1"/>
    <col min="4879" max="5120" width="11.42578125" style="18"/>
    <col min="5121" max="5121" width="7.140625" style="18" bestFit="1" customWidth="1"/>
    <col min="5122" max="5122" width="26" style="18" bestFit="1" customWidth="1"/>
    <col min="5123" max="5130" width="9.5703125" style="18" bestFit="1" customWidth="1"/>
    <col min="5131" max="5131" width="10.5703125" style="18" bestFit="1" customWidth="1"/>
    <col min="5132" max="5132" width="9.28515625" style="18" bestFit="1" customWidth="1"/>
    <col min="5133" max="5133" width="11.42578125" style="18"/>
    <col min="5134" max="5134" width="2.42578125" style="18" bestFit="1" customWidth="1"/>
    <col min="5135" max="5376" width="11.42578125" style="18"/>
    <col min="5377" max="5377" width="7.140625" style="18" bestFit="1" customWidth="1"/>
    <col min="5378" max="5378" width="26" style="18" bestFit="1" customWidth="1"/>
    <col min="5379" max="5386" width="9.5703125" style="18" bestFit="1" customWidth="1"/>
    <col min="5387" max="5387" width="10.5703125" style="18" bestFit="1" customWidth="1"/>
    <col min="5388" max="5388" width="9.28515625" style="18" bestFit="1" customWidth="1"/>
    <col min="5389" max="5389" width="11.42578125" style="18"/>
    <col min="5390" max="5390" width="2.42578125" style="18" bestFit="1" customWidth="1"/>
    <col min="5391" max="5632" width="11.42578125" style="18"/>
    <col min="5633" max="5633" width="7.140625" style="18" bestFit="1" customWidth="1"/>
    <col min="5634" max="5634" width="26" style="18" bestFit="1" customWidth="1"/>
    <col min="5635" max="5642" width="9.5703125" style="18" bestFit="1" customWidth="1"/>
    <col min="5643" max="5643" width="10.5703125" style="18" bestFit="1" customWidth="1"/>
    <col min="5644" max="5644" width="9.28515625" style="18" bestFit="1" customWidth="1"/>
    <col min="5645" max="5645" width="11.42578125" style="18"/>
    <col min="5646" max="5646" width="2.42578125" style="18" bestFit="1" customWidth="1"/>
    <col min="5647" max="5888" width="11.42578125" style="18"/>
    <col min="5889" max="5889" width="7.140625" style="18" bestFit="1" customWidth="1"/>
    <col min="5890" max="5890" width="26" style="18" bestFit="1" customWidth="1"/>
    <col min="5891" max="5898" width="9.5703125" style="18" bestFit="1" customWidth="1"/>
    <col min="5899" max="5899" width="10.5703125" style="18" bestFit="1" customWidth="1"/>
    <col min="5900" max="5900" width="9.28515625" style="18" bestFit="1" customWidth="1"/>
    <col min="5901" max="5901" width="11.42578125" style="18"/>
    <col min="5902" max="5902" width="2.42578125" style="18" bestFit="1" customWidth="1"/>
    <col min="5903" max="6144" width="11.42578125" style="18"/>
    <col min="6145" max="6145" width="7.140625" style="18" bestFit="1" customWidth="1"/>
    <col min="6146" max="6146" width="26" style="18" bestFit="1" customWidth="1"/>
    <col min="6147" max="6154" width="9.5703125" style="18" bestFit="1" customWidth="1"/>
    <col min="6155" max="6155" width="10.5703125" style="18" bestFit="1" customWidth="1"/>
    <col min="6156" max="6156" width="9.28515625" style="18" bestFit="1" customWidth="1"/>
    <col min="6157" max="6157" width="11.42578125" style="18"/>
    <col min="6158" max="6158" width="2.42578125" style="18" bestFit="1" customWidth="1"/>
    <col min="6159" max="6400" width="11.42578125" style="18"/>
    <col min="6401" max="6401" width="7.140625" style="18" bestFit="1" customWidth="1"/>
    <col min="6402" max="6402" width="26" style="18" bestFit="1" customWidth="1"/>
    <col min="6403" max="6410" width="9.5703125" style="18" bestFit="1" customWidth="1"/>
    <col min="6411" max="6411" width="10.5703125" style="18" bestFit="1" customWidth="1"/>
    <col min="6412" max="6412" width="9.28515625" style="18" bestFit="1" customWidth="1"/>
    <col min="6413" max="6413" width="11.42578125" style="18"/>
    <col min="6414" max="6414" width="2.42578125" style="18" bestFit="1" customWidth="1"/>
    <col min="6415" max="6656" width="11.42578125" style="18"/>
    <col min="6657" max="6657" width="7.140625" style="18" bestFit="1" customWidth="1"/>
    <col min="6658" max="6658" width="26" style="18" bestFit="1" customWidth="1"/>
    <col min="6659" max="6666" width="9.5703125" style="18" bestFit="1" customWidth="1"/>
    <col min="6667" max="6667" width="10.5703125" style="18" bestFit="1" customWidth="1"/>
    <col min="6668" max="6668" width="9.28515625" style="18" bestFit="1" customWidth="1"/>
    <col min="6669" max="6669" width="11.42578125" style="18"/>
    <col min="6670" max="6670" width="2.42578125" style="18" bestFit="1" customWidth="1"/>
    <col min="6671" max="6912" width="11.42578125" style="18"/>
    <col min="6913" max="6913" width="7.140625" style="18" bestFit="1" customWidth="1"/>
    <col min="6914" max="6914" width="26" style="18" bestFit="1" customWidth="1"/>
    <col min="6915" max="6922" width="9.5703125" style="18" bestFit="1" customWidth="1"/>
    <col min="6923" max="6923" width="10.5703125" style="18" bestFit="1" customWidth="1"/>
    <col min="6924" max="6924" width="9.28515625" style="18" bestFit="1" customWidth="1"/>
    <col min="6925" max="6925" width="11.42578125" style="18"/>
    <col min="6926" max="6926" width="2.42578125" style="18" bestFit="1" customWidth="1"/>
    <col min="6927" max="7168" width="11.42578125" style="18"/>
    <col min="7169" max="7169" width="7.140625" style="18" bestFit="1" customWidth="1"/>
    <col min="7170" max="7170" width="26" style="18" bestFit="1" customWidth="1"/>
    <col min="7171" max="7178" width="9.5703125" style="18" bestFit="1" customWidth="1"/>
    <col min="7179" max="7179" width="10.5703125" style="18" bestFit="1" customWidth="1"/>
    <col min="7180" max="7180" width="9.28515625" style="18" bestFit="1" customWidth="1"/>
    <col min="7181" max="7181" width="11.42578125" style="18"/>
    <col min="7182" max="7182" width="2.42578125" style="18" bestFit="1" customWidth="1"/>
    <col min="7183" max="7424" width="11.42578125" style="18"/>
    <col min="7425" max="7425" width="7.140625" style="18" bestFit="1" customWidth="1"/>
    <col min="7426" max="7426" width="26" style="18" bestFit="1" customWidth="1"/>
    <col min="7427" max="7434" width="9.5703125" style="18" bestFit="1" customWidth="1"/>
    <col min="7435" max="7435" width="10.5703125" style="18" bestFit="1" customWidth="1"/>
    <col min="7436" max="7436" width="9.28515625" style="18" bestFit="1" customWidth="1"/>
    <col min="7437" max="7437" width="11.42578125" style="18"/>
    <col min="7438" max="7438" width="2.42578125" style="18" bestFit="1" customWidth="1"/>
    <col min="7439" max="7680" width="11.42578125" style="18"/>
    <col min="7681" max="7681" width="7.140625" style="18" bestFit="1" customWidth="1"/>
    <col min="7682" max="7682" width="26" style="18" bestFit="1" customWidth="1"/>
    <col min="7683" max="7690" width="9.5703125" style="18" bestFit="1" customWidth="1"/>
    <col min="7691" max="7691" width="10.5703125" style="18" bestFit="1" customWidth="1"/>
    <col min="7692" max="7692" width="9.28515625" style="18" bestFit="1" customWidth="1"/>
    <col min="7693" max="7693" width="11.42578125" style="18"/>
    <col min="7694" max="7694" width="2.42578125" style="18" bestFit="1" customWidth="1"/>
    <col min="7695" max="7936" width="11.42578125" style="18"/>
    <col min="7937" max="7937" width="7.140625" style="18" bestFit="1" customWidth="1"/>
    <col min="7938" max="7938" width="26" style="18" bestFit="1" customWidth="1"/>
    <col min="7939" max="7946" width="9.5703125" style="18" bestFit="1" customWidth="1"/>
    <col min="7947" max="7947" width="10.5703125" style="18" bestFit="1" customWidth="1"/>
    <col min="7948" max="7948" width="9.28515625" style="18" bestFit="1" customWidth="1"/>
    <col min="7949" max="7949" width="11.42578125" style="18"/>
    <col min="7950" max="7950" width="2.42578125" style="18" bestFit="1" customWidth="1"/>
    <col min="7951" max="8192" width="11.42578125" style="18"/>
    <col min="8193" max="8193" width="7.140625" style="18" bestFit="1" customWidth="1"/>
    <col min="8194" max="8194" width="26" style="18" bestFit="1" customWidth="1"/>
    <col min="8195" max="8202" width="9.5703125" style="18" bestFit="1" customWidth="1"/>
    <col min="8203" max="8203" width="10.5703125" style="18" bestFit="1" customWidth="1"/>
    <col min="8204" max="8204" width="9.28515625" style="18" bestFit="1" customWidth="1"/>
    <col min="8205" max="8205" width="11.42578125" style="18"/>
    <col min="8206" max="8206" width="2.42578125" style="18" bestFit="1" customWidth="1"/>
    <col min="8207" max="8448" width="11.42578125" style="18"/>
    <col min="8449" max="8449" width="7.140625" style="18" bestFit="1" customWidth="1"/>
    <col min="8450" max="8450" width="26" style="18" bestFit="1" customWidth="1"/>
    <col min="8451" max="8458" width="9.5703125" style="18" bestFit="1" customWidth="1"/>
    <col min="8459" max="8459" width="10.5703125" style="18" bestFit="1" customWidth="1"/>
    <col min="8460" max="8460" width="9.28515625" style="18" bestFit="1" customWidth="1"/>
    <col min="8461" max="8461" width="11.42578125" style="18"/>
    <col min="8462" max="8462" width="2.42578125" style="18" bestFit="1" customWidth="1"/>
    <col min="8463" max="8704" width="11.42578125" style="18"/>
    <col min="8705" max="8705" width="7.140625" style="18" bestFit="1" customWidth="1"/>
    <col min="8706" max="8706" width="26" style="18" bestFit="1" customWidth="1"/>
    <col min="8707" max="8714" width="9.5703125" style="18" bestFit="1" customWidth="1"/>
    <col min="8715" max="8715" width="10.5703125" style="18" bestFit="1" customWidth="1"/>
    <col min="8716" max="8716" width="9.28515625" style="18" bestFit="1" customWidth="1"/>
    <col min="8717" max="8717" width="11.42578125" style="18"/>
    <col min="8718" max="8718" width="2.42578125" style="18" bestFit="1" customWidth="1"/>
    <col min="8719" max="8960" width="11.42578125" style="18"/>
    <col min="8961" max="8961" width="7.140625" style="18" bestFit="1" customWidth="1"/>
    <col min="8962" max="8962" width="26" style="18" bestFit="1" customWidth="1"/>
    <col min="8963" max="8970" width="9.5703125" style="18" bestFit="1" customWidth="1"/>
    <col min="8971" max="8971" width="10.5703125" style="18" bestFit="1" customWidth="1"/>
    <col min="8972" max="8972" width="9.28515625" style="18" bestFit="1" customWidth="1"/>
    <col min="8973" max="8973" width="11.42578125" style="18"/>
    <col min="8974" max="8974" width="2.42578125" style="18" bestFit="1" customWidth="1"/>
    <col min="8975" max="9216" width="11.42578125" style="18"/>
    <col min="9217" max="9217" width="7.140625" style="18" bestFit="1" customWidth="1"/>
    <col min="9218" max="9218" width="26" style="18" bestFit="1" customWidth="1"/>
    <col min="9219" max="9226" width="9.5703125" style="18" bestFit="1" customWidth="1"/>
    <col min="9227" max="9227" width="10.5703125" style="18" bestFit="1" customWidth="1"/>
    <col min="9228" max="9228" width="9.28515625" style="18" bestFit="1" customWidth="1"/>
    <col min="9229" max="9229" width="11.42578125" style="18"/>
    <col min="9230" max="9230" width="2.42578125" style="18" bestFit="1" customWidth="1"/>
    <col min="9231" max="9472" width="11.42578125" style="18"/>
    <col min="9473" max="9473" width="7.140625" style="18" bestFit="1" customWidth="1"/>
    <col min="9474" max="9474" width="26" style="18" bestFit="1" customWidth="1"/>
    <col min="9475" max="9482" width="9.5703125" style="18" bestFit="1" customWidth="1"/>
    <col min="9483" max="9483" width="10.5703125" style="18" bestFit="1" customWidth="1"/>
    <col min="9484" max="9484" width="9.28515625" style="18" bestFit="1" customWidth="1"/>
    <col min="9485" max="9485" width="11.42578125" style="18"/>
    <col min="9486" max="9486" width="2.42578125" style="18" bestFit="1" customWidth="1"/>
    <col min="9487" max="9728" width="11.42578125" style="18"/>
    <col min="9729" max="9729" width="7.140625" style="18" bestFit="1" customWidth="1"/>
    <col min="9730" max="9730" width="26" style="18" bestFit="1" customWidth="1"/>
    <col min="9731" max="9738" width="9.5703125" style="18" bestFit="1" customWidth="1"/>
    <col min="9739" max="9739" width="10.5703125" style="18" bestFit="1" customWidth="1"/>
    <col min="9740" max="9740" width="9.28515625" style="18" bestFit="1" customWidth="1"/>
    <col min="9741" max="9741" width="11.42578125" style="18"/>
    <col min="9742" max="9742" width="2.42578125" style="18" bestFit="1" customWidth="1"/>
    <col min="9743" max="9984" width="11.42578125" style="18"/>
    <col min="9985" max="9985" width="7.140625" style="18" bestFit="1" customWidth="1"/>
    <col min="9986" max="9986" width="26" style="18" bestFit="1" customWidth="1"/>
    <col min="9987" max="9994" width="9.5703125" style="18" bestFit="1" customWidth="1"/>
    <col min="9995" max="9995" width="10.5703125" style="18" bestFit="1" customWidth="1"/>
    <col min="9996" max="9996" width="9.28515625" style="18" bestFit="1" customWidth="1"/>
    <col min="9997" max="9997" width="11.42578125" style="18"/>
    <col min="9998" max="9998" width="2.42578125" style="18" bestFit="1" customWidth="1"/>
    <col min="9999" max="10240" width="11.42578125" style="18"/>
    <col min="10241" max="10241" width="7.140625" style="18" bestFit="1" customWidth="1"/>
    <col min="10242" max="10242" width="26" style="18" bestFit="1" customWidth="1"/>
    <col min="10243" max="10250" width="9.5703125" style="18" bestFit="1" customWidth="1"/>
    <col min="10251" max="10251" width="10.5703125" style="18" bestFit="1" customWidth="1"/>
    <col min="10252" max="10252" width="9.28515625" style="18" bestFit="1" customWidth="1"/>
    <col min="10253" max="10253" width="11.42578125" style="18"/>
    <col min="10254" max="10254" width="2.42578125" style="18" bestFit="1" customWidth="1"/>
    <col min="10255" max="10496" width="11.42578125" style="18"/>
    <col min="10497" max="10497" width="7.140625" style="18" bestFit="1" customWidth="1"/>
    <col min="10498" max="10498" width="26" style="18" bestFit="1" customWidth="1"/>
    <col min="10499" max="10506" width="9.5703125" style="18" bestFit="1" customWidth="1"/>
    <col min="10507" max="10507" width="10.5703125" style="18" bestFit="1" customWidth="1"/>
    <col min="10508" max="10508" width="9.28515625" style="18" bestFit="1" customWidth="1"/>
    <col min="10509" max="10509" width="11.42578125" style="18"/>
    <col min="10510" max="10510" width="2.42578125" style="18" bestFit="1" customWidth="1"/>
    <col min="10511" max="10752" width="11.42578125" style="18"/>
    <col min="10753" max="10753" width="7.140625" style="18" bestFit="1" customWidth="1"/>
    <col min="10754" max="10754" width="26" style="18" bestFit="1" customWidth="1"/>
    <col min="10755" max="10762" width="9.5703125" style="18" bestFit="1" customWidth="1"/>
    <col min="10763" max="10763" width="10.5703125" style="18" bestFit="1" customWidth="1"/>
    <col min="10764" max="10764" width="9.28515625" style="18" bestFit="1" customWidth="1"/>
    <col min="10765" max="10765" width="11.42578125" style="18"/>
    <col min="10766" max="10766" width="2.42578125" style="18" bestFit="1" customWidth="1"/>
    <col min="10767" max="11008" width="11.42578125" style="18"/>
    <col min="11009" max="11009" width="7.140625" style="18" bestFit="1" customWidth="1"/>
    <col min="11010" max="11010" width="26" style="18" bestFit="1" customWidth="1"/>
    <col min="11011" max="11018" width="9.5703125" style="18" bestFit="1" customWidth="1"/>
    <col min="11019" max="11019" width="10.5703125" style="18" bestFit="1" customWidth="1"/>
    <col min="11020" max="11020" width="9.28515625" style="18" bestFit="1" customWidth="1"/>
    <col min="11021" max="11021" width="11.42578125" style="18"/>
    <col min="11022" max="11022" width="2.42578125" style="18" bestFit="1" customWidth="1"/>
    <col min="11023" max="11264" width="11.42578125" style="18"/>
    <col min="11265" max="11265" width="7.140625" style="18" bestFit="1" customWidth="1"/>
    <col min="11266" max="11266" width="26" style="18" bestFit="1" customWidth="1"/>
    <col min="11267" max="11274" width="9.5703125" style="18" bestFit="1" customWidth="1"/>
    <col min="11275" max="11275" width="10.5703125" style="18" bestFit="1" customWidth="1"/>
    <col min="11276" max="11276" width="9.28515625" style="18" bestFit="1" customWidth="1"/>
    <col min="11277" max="11277" width="11.42578125" style="18"/>
    <col min="11278" max="11278" width="2.42578125" style="18" bestFit="1" customWidth="1"/>
    <col min="11279" max="11520" width="11.42578125" style="18"/>
    <col min="11521" max="11521" width="7.140625" style="18" bestFit="1" customWidth="1"/>
    <col min="11522" max="11522" width="26" style="18" bestFit="1" customWidth="1"/>
    <col min="11523" max="11530" width="9.5703125" style="18" bestFit="1" customWidth="1"/>
    <col min="11531" max="11531" width="10.5703125" style="18" bestFit="1" customWidth="1"/>
    <col min="11532" max="11532" width="9.28515625" style="18" bestFit="1" customWidth="1"/>
    <col min="11533" max="11533" width="11.42578125" style="18"/>
    <col min="11534" max="11534" width="2.42578125" style="18" bestFit="1" customWidth="1"/>
    <col min="11535" max="11776" width="11.42578125" style="18"/>
    <col min="11777" max="11777" width="7.140625" style="18" bestFit="1" customWidth="1"/>
    <col min="11778" max="11778" width="26" style="18" bestFit="1" customWidth="1"/>
    <col min="11779" max="11786" width="9.5703125" style="18" bestFit="1" customWidth="1"/>
    <col min="11787" max="11787" width="10.5703125" style="18" bestFit="1" customWidth="1"/>
    <col min="11788" max="11788" width="9.28515625" style="18" bestFit="1" customWidth="1"/>
    <col min="11789" max="11789" width="11.42578125" style="18"/>
    <col min="11790" max="11790" width="2.42578125" style="18" bestFit="1" customWidth="1"/>
    <col min="11791" max="12032" width="11.42578125" style="18"/>
    <col min="12033" max="12033" width="7.140625" style="18" bestFit="1" customWidth="1"/>
    <col min="12034" max="12034" width="26" style="18" bestFit="1" customWidth="1"/>
    <col min="12035" max="12042" width="9.5703125" style="18" bestFit="1" customWidth="1"/>
    <col min="12043" max="12043" width="10.5703125" style="18" bestFit="1" customWidth="1"/>
    <col min="12044" max="12044" width="9.28515625" style="18" bestFit="1" customWidth="1"/>
    <col min="12045" max="12045" width="11.42578125" style="18"/>
    <col min="12046" max="12046" width="2.42578125" style="18" bestFit="1" customWidth="1"/>
    <col min="12047" max="12288" width="11.42578125" style="18"/>
    <col min="12289" max="12289" width="7.140625" style="18" bestFit="1" customWidth="1"/>
    <col min="12290" max="12290" width="26" style="18" bestFit="1" customWidth="1"/>
    <col min="12291" max="12298" width="9.5703125" style="18" bestFit="1" customWidth="1"/>
    <col min="12299" max="12299" width="10.5703125" style="18" bestFit="1" customWidth="1"/>
    <col min="12300" max="12300" width="9.28515625" style="18" bestFit="1" customWidth="1"/>
    <col min="12301" max="12301" width="11.42578125" style="18"/>
    <col min="12302" max="12302" width="2.42578125" style="18" bestFit="1" customWidth="1"/>
    <col min="12303" max="12544" width="11.42578125" style="18"/>
    <col min="12545" max="12545" width="7.140625" style="18" bestFit="1" customWidth="1"/>
    <col min="12546" max="12546" width="26" style="18" bestFit="1" customWidth="1"/>
    <col min="12547" max="12554" width="9.5703125" style="18" bestFit="1" customWidth="1"/>
    <col min="12555" max="12555" width="10.5703125" style="18" bestFit="1" customWidth="1"/>
    <col min="12556" max="12556" width="9.28515625" style="18" bestFit="1" customWidth="1"/>
    <col min="12557" max="12557" width="11.42578125" style="18"/>
    <col min="12558" max="12558" width="2.42578125" style="18" bestFit="1" customWidth="1"/>
    <col min="12559" max="12800" width="11.42578125" style="18"/>
    <col min="12801" max="12801" width="7.140625" style="18" bestFit="1" customWidth="1"/>
    <col min="12802" max="12802" width="26" style="18" bestFit="1" customWidth="1"/>
    <col min="12803" max="12810" width="9.5703125" style="18" bestFit="1" customWidth="1"/>
    <col min="12811" max="12811" width="10.5703125" style="18" bestFit="1" customWidth="1"/>
    <col min="12812" max="12812" width="9.28515625" style="18" bestFit="1" customWidth="1"/>
    <col min="12813" max="12813" width="11.42578125" style="18"/>
    <col min="12814" max="12814" width="2.42578125" style="18" bestFit="1" customWidth="1"/>
    <col min="12815" max="13056" width="11.42578125" style="18"/>
    <col min="13057" max="13057" width="7.140625" style="18" bestFit="1" customWidth="1"/>
    <col min="13058" max="13058" width="26" style="18" bestFit="1" customWidth="1"/>
    <col min="13059" max="13066" width="9.5703125" style="18" bestFit="1" customWidth="1"/>
    <col min="13067" max="13067" width="10.5703125" style="18" bestFit="1" customWidth="1"/>
    <col min="13068" max="13068" width="9.28515625" style="18" bestFit="1" customWidth="1"/>
    <col min="13069" max="13069" width="11.42578125" style="18"/>
    <col min="13070" max="13070" width="2.42578125" style="18" bestFit="1" customWidth="1"/>
    <col min="13071" max="13312" width="11.42578125" style="18"/>
    <col min="13313" max="13313" width="7.140625" style="18" bestFit="1" customWidth="1"/>
    <col min="13314" max="13314" width="26" style="18" bestFit="1" customWidth="1"/>
    <col min="13315" max="13322" width="9.5703125" style="18" bestFit="1" customWidth="1"/>
    <col min="13323" max="13323" width="10.5703125" style="18" bestFit="1" customWidth="1"/>
    <col min="13324" max="13324" width="9.28515625" style="18" bestFit="1" customWidth="1"/>
    <col min="13325" max="13325" width="11.42578125" style="18"/>
    <col min="13326" max="13326" width="2.42578125" style="18" bestFit="1" customWidth="1"/>
    <col min="13327" max="13568" width="11.42578125" style="18"/>
    <col min="13569" max="13569" width="7.140625" style="18" bestFit="1" customWidth="1"/>
    <col min="13570" max="13570" width="26" style="18" bestFit="1" customWidth="1"/>
    <col min="13571" max="13578" width="9.5703125" style="18" bestFit="1" customWidth="1"/>
    <col min="13579" max="13579" width="10.5703125" style="18" bestFit="1" customWidth="1"/>
    <col min="13580" max="13580" width="9.28515625" style="18" bestFit="1" customWidth="1"/>
    <col min="13581" max="13581" width="11.42578125" style="18"/>
    <col min="13582" max="13582" width="2.42578125" style="18" bestFit="1" customWidth="1"/>
    <col min="13583" max="13824" width="11.42578125" style="18"/>
    <col min="13825" max="13825" width="7.140625" style="18" bestFit="1" customWidth="1"/>
    <col min="13826" max="13826" width="26" style="18" bestFit="1" customWidth="1"/>
    <col min="13827" max="13834" width="9.5703125" style="18" bestFit="1" customWidth="1"/>
    <col min="13835" max="13835" width="10.5703125" style="18" bestFit="1" customWidth="1"/>
    <col min="13836" max="13836" width="9.28515625" style="18" bestFit="1" customWidth="1"/>
    <col min="13837" max="13837" width="11.42578125" style="18"/>
    <col min="13838" max="13838" width="2.42578125" style="18" bestFit="1" customWidth="1"/>
    <col min="13839" max="14080" width="11.42578125" style="18"/>
    <col min="14081" max="14081" width="7.140625" style="18" bestFit="1" customWidth="1"/>
    <col min="14082" max="14082" width="26" style="18" bestFit="1" customWidth="1"/>
    <col min="14083" max="14090" width="9.5703125" style="18" bestFit="1" customWidth="1"/>
    <col min="14091" max="14091" width="10.5703125" style="18" bestFit="1" customWidth="1"/>
    <col min="14092" max="14092" width="9.28515625" style="18" bestFit="1" customWidth="1"/>
    <col min="14093" max="14093" width="11.42578125" style="18"/>
    <col min="14094" max="14094" width="2.42578125" style="18" bestFit="1" customWidth="1"/>
    <col min="14095" max="14336" width="11.42578125" style="18"/>
    <col min="14337" max="14337" width="7.140625" style="18" bestFit="1" customWidth="1"/>
    <col min="14338" max="14338" width="26" style="18" bestFit="1" customWidth="1"/>
    <col min="14339" max="14346" width="9.5703125" style="18" bestFit="1" customWidth="1"/>
    <col min="14347" max="14347" width="10.5703125" style="18" bestFit="1" customWidth="1"/>
    <col min="14348" max="14348" width="9.28515625" style="18" bestFit="1" customWidth="1"/>
    <col min="14349" max="14349" width="11.42578125" style="18"/>
    <col min="14350" max="14350" width="2.42578125" style="18" bestFit="1" customWidth="1"/>
    <col min="14351" max="14592" width="11.42578125" style="18"/>
    <col min="14593" max="14593" width="7.140625" style="18" bestFit="1" customWidth="1"/>
    <col min="14594" max="14594" width="26" style="18" bestFit="1" customWidth="1"/>
    <col min="14595" max="14602" width="9.5703125" style="18" bestFit="1" customWidth="1"/>
    <col min="14603" max="14603" width="10.5703125" style="18" bestFit="1" customWidth="1"/>
    <col min="14604" max="14604" width="9.28515625" style="18" bestFit="1" customWidth="1"/>
    <col min="14605" max="14605" width="11.42578125" style="18"/>
    <col min="14606" max="14606" width="2.42578125" style="18" bestFit="1" customWidth="1"/>
    <col min="14607" max="14848" width="11.42578125" style="18"/>
    <col min="14849" max="14849" width="7.140625" style="18" bestFit="1" customWidth="1"/>
    <col min="14850" max="14850" width="26" style="18" bestFit="1" customWidth="1"/>
    <col min="14851" max="14858" width="9.5703125" style="18" bestFit="1" customWidth="1"/>
    <col min="14859" max="14859" width="10.5703125" style="18" bestFit="1" customWidth="1"/>
    <col min="14860" max="14860" width="9.28515625" style="18" bestFit="1" customWidth="1"/>
    <col min="14861" max="14861" width="11.42578125" style="18"/>
    <col min="14862" max="14862" width="2.42578125" style="18" bestFit="1" customWidth="1"/>
    <col min="14863" max="15104" width="11.42578125" style="18"/>
    <col min="15105" max="15105" width="7.140625" style="18" bestFit="1" customWidth="1"/>
    <col min="15106" max="15106" width="26" style="18" bestFit="1" customWidth="1"/>
    <col min="15107" max="15114" width="9.5703125" style="18" bestFit="1" customWidth="1"/>
    <col min="15115" max="15115" width="10.5703125" style="18" bestFit="1" customWidth="1"/>
    <col min="15116" max="15116" width="9.28515625" style="18" bestFit="1" customWidth="1"/>
    <col min="15117" max="15117" width="11.42578125" style="18"/>
    <col min="15118" max="15118" width="2.42578125" style="18" bestFit="1" customWidth="1"/>
    <col min="15119" max="15360" width="11.42578125" style="18"/>
    <col min="15361" max="15361" width="7.140625" style="18" bestFit="1" customWidth="1"/>
    <col min="15362" max="15362" width="26" style="18" bestFit="1" customWidth="1"/>
    <col min="15363" max="15370" width="9.5703125" style="18" bestFit="1" customWidth="1"/>
    <col min="15371" max="15371" width="10.5703125" style="18" bestFit="1" customWidth="1"/>
    <col min="15372" max="15372" width="9.28515625" style="18" bestFit="1" customWidth="1"/>
    <col min="15373" max="15373" width="11.42578125" style="18"/>
    <col min="15374" max="15374" width="2.42578125" style="18" bestFit="1" customWidth="1"/>
    <col min="15375" max="15616" width="11.42578125" style="18"/>
    <col min="15617" max="15617" width="7.140625" style="18" bestFit="1" customWidth="1"/>
    <col min="15618" max="15618" width="26" style="18" bestFit="1" customWidth="1"/>
    <col min="15619" max="15626" width="9.5703125" style="18" bestFit="1" customWidth="1"/>
    <col min="15627" max="15627" width="10.5703125" style="18" bestFit="1" customWidth="1"/>
    <col min="15628" max="15628" width="9.28515625" style="18" bestFit="1" customWidth="1"/>
    <col min="15629" max="15629" width="11.42578125" style="18"/>
    <col min="15630" max="15630" width="2.42578125" style="18" bestFit="1" customWidth="1"/>
    <col min="15631" max="15872" width="11.42578125" style="18"/>
    <col min="15873" max="15873" width="7.140625" style="18" bestFit="1" customWidth="1"/>
    <col min="15874" max="15874" width="26" style="18" bestFit="1" customWidth="1"/>
    <col min="15875" max="15882" width="9.5703125" style="18" bestFit="1" customWidth="1"/>
    <col min="15883" max="15883" width="10.5703125" style="18" bestFit="1" customWidth="1"/>
    <col min="15884" max="15884" width="9.28515625" style="18" bestFit="1" customWidth="1"/>
    <col min="15885" max="15885" width="11.42578125" style="18"/>
    <col min="15886" max="15886" width="2.42578125" style="18" bestFit="1" customWidth="1"/>
    <col min="15887" max="16128" width="11.42578125" style="18"/>
    <col min="16129" max="16129" width="7.140625" style="18" bestFit="1" customWidth="1"/>
    <col min="16130" max="16130" width="26" style="18" bestFit="1" customWidth="1"/>
    <col min="16131" max="16138" width="9.5703125" style="18" bestFit="1" customWidth="1"/>
    <col min="16139" max="16139" width="10.5703125" style="18" bestFit="1" customWidth="1"/>
    <col min="16140" max="16140" width="9.28515625" style="18" bestFit="1" customWidth="1"/>
    <col min="16141" max="16141" width="11.42578125" style="18"/>
    <col min="16142" max="16142" width="2.42578125" style="18" bestFit="1" customWidth="1"/>
    <col min="16143" max="16384" width="11.42578125" style="18"/>
  </cols>
  <sheetData>
    <row r="1" spans="1:14" x14ac:dyDescent="0.2">
      <c r="A1" s="15" t="s">
        <v>26</v>
      </c>
      <c r="B1" s="15" t="s">
        <v>27</v>
      </c>
      <c r="C1" s="16" t="s">
        <v>28</v>
      </c>
      <c r="D1" s="16" t="s">
        <v>29</v>
      </c>
      <c r="E1" s="16" t="s">
        <v>30</v>
      </c>
      <c r="F1" s="16" t="s">
        <v>31</v>
      </c>
      <c r="G1" s="16" t="s">
        <v>32</v>
      </c>
      <c r="H1" s="16" t="s">
        <v>33</v>
      </c>
      <c r="I1" s="16" t="s">
        <v>34</v>
      </c>
      <c r="J1" s="16" t="s">
        <v>35</v>
      </c>
      <c r="K1" s="17" t="s">
        <v>36</v>
      </c>
      <c r="L1" s="17" t="s">
        <v>37</v>
      </c>
      <c r="N1" s="18">
        <v>8</v>
      </c>
    </row>
    <row r="2" spans="1:14" x14ac:dyDescent="0.2">
      <c r="A2" s="18">
        <v>4120</v>
      </c>
      <c r="B2" s="18" t="s">
        <v>38</v>
      </c>
      <c r="C2" s="19">
        <v>3066767588.0700002</v>
      </c>
      <c r="D2" s="19">
        <v>3319296533.29</v>
      </c>
      <c r="E2" s="19">
        <v>4119395685.9200001</v>
      </c>
      <c r="F2" s="19">
        <v>3255462866.1300001</v>
      </c>
      <c r="G2" s="19">
        <v>4047153461</v>
      </c>
      <c r="H2" s="19">
        <v>3212851787</v>
      </c>
      <c r="I2" s="19">
        <v>3259986180</v>
      </c>
      <c r="J2" s="19">
        <v>3390418925</v>
      </c>
      <c r="K2" s="19">
        <f>SUM(C2:J2)</f>
        <v>27671333026.41</v>
      </c>
      <c r="L2" s="19">
        <f>+K2/$N$1</f>
        <v>3458916628.30125</v>
      </c>
    </row>
    <row r="3" spans="1:14" x14ac:dyDescent="0.2">
      <c r="A3" s="18">
        <v>4175</v>
      </c>
      <c r="B3" s="18" t="s">
        <v>39</v>
      </c>
      <c r="C3" s="19">
        <v>-20252766.379999999</v>
      </c>
      <c r="D3" s="19">
        <v>-17111494</v>
      </c>
      <c r="E3" s="19">
        <v>-48461918</v>
      </c>
      <c r="F3" s="19">
        <v>-4378353</v>
      </c>
      <c r="G3" s="19">
        <v>-28036194</v>
      </c>
      <c r="H3" s="19">
        <v>-46012711</v>
      </c>
      <c r="I3" s="19">
        <v>-60102488</v>
      </c>
      <c r="J3" s="19">
        <v>-19883792</v>
      </c>
      <c r="K3" s="19">
        <f>SUM(C3:J3)</f>
        <v>-244239716.38</v>
      </c>
      <c r="L3" s="19">
        <f>+K3/$N$1</f>
        <v>-30529964.547499999</v>
      </c>
    </row>
    <row r="4" spans="1:14" x14ac:dyDescent="0.2">
      <c r="B4" s="15" t="s">
        <v>40</v>
      </c>
      <c r="C4" s="20">
        <f t="shared" ref="C4:J4" si="0">SUM(C2:C3)</f>
        <v>3046514821.6900001</v>
      </c>
      <c r="D4" s="20">
        <f t="shared" si="0"/>
        <v>3302185039.29</v>
      </c>
      <c r="E4" s="20">
        <f t="shared" si="0"/>
        <v>4070933767.9200001</v>
      </c>
      <c r="F4" s="20">
        <f t="shared" si="0"/>
        <v>3251084513.1300001</v>
      </c>
      <c r="G4" s="20">
        <f t="shared" si="0"/>
        <v>4019117267</v>
      </c>
      <c r="H4" s="20">
        <f t="shared" si="0"/>
        <v>3166839076</v>
      </c>
      <c r="I4" s="20">
        <f t="shared" si="0"/>
        <v>3199883692</v>
      </c>
      <c r="J4" s="20">
        <f t="shared" si="0"/>
        <v>3370535133</v>
      </c>
      <c r="K4" s="20">
        <f>SUM(K2:K3)</f>
        <v>27427093310.029999</v>
      </c>
      <c r="L4" s="20">
        <f>+K4/$N$1</f>
        <v>3428386663.7537498</v>
      </c>
    </row>
    <row r="5" spans="1:14" x14ac:dyDescent="0.2">
      <c r="C5" s="19"/>
      <c r="D5" s="19"/>
      <c r="E5" s="19"/>
      <c r="F5" s="19"/>
      <c r="G5" s="19"/>
      <c r="H5" s="19"/>
      <c r="I5" s="19"/>
      <c r="J5" s="19"/>
    </row>
    <row r="6" spans="1:14" x14ac:dyDescent="0.2">
      <c r="A6" s="18">
        <v>6120</v>
      </c>
      <c r="B6" s="18" t="s">
        <v>41</v>
      </c>
      <c r="C6" s="19">
        <v>2825384297.9899998</v>
      </c>
      <c r="D6" s="19">
        <v>2765472755.3600001</v>
      </c>
      <c r="E6" s="19">
        <v>3404917426.4400001</v>
      </c>
      <c r="F6" s="19">
        <v>2666753523.4899998</v>
      </c>
      <c r="G6" s="19">
        <v>3335942241.6399999</v>
      </c>
      <c r="H6" s="19">
        <v>2608393760.8000002</v>
      </c>
      <c r="I6" s="19">
        <v>2850652631.3099999</v>
      </c>
      <c r="J6" s="19">
        <v>2973190687</v>
      </c>
      <c r="K6" s="19">
        <f>SUM(C6:J6)</f>
        <v>23430707324.030003</v>
      </c>
      <c r="L6" s="19">
        <f>+K6/$N$1</f>
        <v>2928838415.5037503</v>
      </c>
    </row>
    <row r="7" spans="1:14" x14ac:dyDescent="0.2">
      <c r="B7" s="15" t="s">
        <v>42</v>
      </c>
      <c r="C7" s="20">
        <f t="shared" ref="C7:L7" si="1">SUM(C6)</f>
        <v>2825384297.9899998</v>
      </c>
      <c r="D7" s="20">
        <f t="shared" si="1"/>
        <v>2765472755.3600001</v>
      </c>
      <c r="E7" s="20">
        <f t="shared" si="1"/>
        <v>3404917426.4400001</v>
      </c>
      <c r="F7" s="20">
        <f t="shared" si="1"/>
        <v>2666753523.4899998</v>
      </c>
      <c r="G7" s="20">
        <f t="shared" si="1"/>
        <v>3335942241.6399999</v>
      </c>
      <c r="H7" s="20">
        <f t="shared" si="1"/>
        <v>2608393760.8000002</v>
      </c>
      <c r="I7" s="20">
        <f t="shared" si="1"/>
        <v>2850652631.3099999</v>
      </c>
      <c r="J7" s="20">
        <f t="shared" si="1"/>
        <v>2973190687</v>
      </c>
      <c r="K7" s="20">
        <f t="shared" si="1"/>
        <v>23430707324.030003</v>
      </c>
      <c r="L7" s="20">
        <f t="shared" si="1"/>
        <v>2928838415.5037503</v>
      </c>
    </row>
    <row r="8" spans="1:14" x14ac:dyDescent="0.2">
      <c r="B8" s="15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4" x14ac:dyDescent="0.2">
      <c r="B9" s="15" t="s">
        <v>43</v>
      </c>
      <c r="C9" s="20">
        <f>+C4-C7</f>
        <v>221130523.70000029</v>
      </c>
      <c r="D9" s="20">
        <f t="shared" ref="D9:L9" si="2">+D4-D7</f>
        <v>536712283.92999983</v>
      </c>
      <c r="E9" s="20">
        <f t="shared" si="2"/>
        <v>666016341.48000002</v>
      </c>
      <c r="F9" s="20">
        <f t="shared" si="2"/>
        <v>584330989.64000034</v>
      </c>
      <c r="G9" s="20">
        <f t="shared" si="2"/>
        <v>683175025.36000013</v>
      </c>
      <c r="H9" s="20">
        <f t="shared" si="2"/>
        <v>558445315.19999981</v>
      </c>
      <c r="I9" s="20">
        <f t="shared" si="2"/>
        <v>349231060.69000006</v>
      </c>
      <c r="J9" s="20">
        <f t="shared" si="2"/>
        <v>397344446</v>
      </c>
      <c r="K9" s="20">
        <f t="shared" si="2"/>
        <v>3996385985.9999962</v>
      </c>
      <c r="L9" s="20">
        <f t="shared" si="2"/>
        <v>499548248.24999952</v>
      </c>
    </row>
    <row r="10" spans="1:14" x14ac:dyDescent="0.2">
      <c r="C10" s="19"/>
      <c r="D10" s="19"/>
      <c r="E10" s="19"/>
      <c r="F10" s="19"/>
      <c r="G10" s="19"/>
      <c r="H10" s="19"/>
      <c r="I10" s="19"/>
      <c r="J10" s="19"/>
    </row>
    <row r="11" spans="1:14" x14ac:dyDescent="0.2">
      <c r="A11" s="18">
        <v>5105</v>
      </c>
      <c r="B11" s="18" t="s">
        <v>44</v>
      </c>
      <c r="C11" s="19">
        <v>65267809</v>
      </c>
      <c r="D11" s="19">
        <v>66148066</v>
      </c>
      <c r="E11" s="19">
        <v>77545202</v>
      </c>
      <c r="F11" s="19">
        <v>74356507</v>
      </c>
      <c r="G11" s="19">
        <v>73973108</v>
      </c>
      <c r="H11" s="19">
        <v>64826128.170000002</v>
      </c>
      <c r="I11" s="19">
        <v>76456195.439999998</v>
      </c>
      <c r="J11" s="19">
        <v>65321197</v>
      </c>
      <c r="K11" s="19">
        <f t="shared" ref="K11:K24" si="3">SUM(C11:J11)</f>
        <v>563894212.61000001</v>
      </c>
      <c r="L11" s="19">
        <f t="shared" ref="L11:L24" si="4">+K11/$N$1</f>
        <v>70486776.576250002</v>
      </c>
    </row>
    <row r="12" spans="1:14" x14ac:dyDescent="0.2">
      <c r="A12" s="18">
        <v>5110</v>
      </c>
      <c r="B12" s="18" t="s">
        <v>45</v>
      </c>
      <c r="C12" s="19">
        <v>5292609</v>
      </c>
      <c r="D12" s="19">
        <v>4966059</v>
      </c>
      <c r="E12" s="19">
        <v>5406418</v>
      </c>
      <c r="F12" s="19">
        <v>9923742</v>
      </c>
      <c r="G12" s="19">
        <v>5935305</v>
      </c>
      <c r="H12" s="19">
        <v>6937315</v>
      </c>
      <c r="I12" s="19">
        <v>7077279</v>
      </c>
      <c r="J12" s="19">
        <v>6577279</v>
      </c>
      <c r="K12" s="19">
        <f t="shared" si="3"/>
        <v>52116006</v>
      </c>
      <c r="L12" s="19">
        <f t="shared" si="4"/>
        <v>6514500.75</v>
      </c>
    </row>
    <row r="13" spans="1:14" x14ac:dyDescent="0.2">
      <c r="A13" s="18">
        <v>5115</v>
      </c>
      <c r="B13" s="18" t="s">
        <v>46</v>
      </c>
      <c r="C13" s="19">
        <v>337765</v>
      </c>
      <c r="D13" s="19">
        <v>337765</v>
      </c>
      <c r="E13" s="19">
        <v>337765</v>
      </c>
      <c r="F13" s="19">
        <v>336480</v>
      </c>
      <c r="G13" s="19">
        <v>887480</v>
      </c>
      <c r="H13" s="19">
        <v>336480</v>
      </c>
      <c r="I13" s="19">
        <v>342377</v>
      </c>
      <c r="J13" s="19">
        <v>338463</v>
      </c>
      <c r="K13" s="19">
        <f t="shared" si="3"/>
        <v>3254575</v>
      </c>
      <c r="L13" s="19">
        <f t="shared" si="4"/>
        <v>406821.875</v>
      </c>
    </row>
    <row r="14" spans="1:14" x14ac:dyDescent="0.2">
      <c r="A14" s="18">
        <v>5120</v>
      </c>
      <c r="B14" s="18" t="s">
        <v>47</v>
      </c>
      <c r="C14" s="19">
        <v>6253906</v>
      </c>
      <c r="D14" s="19">
        <v>6256806</v>
      </c>
      <c r="E14" s="19">
        <v>6257996</v>
      </c>
      <c r="F14" s="19">
        <v>6265748</v>
      </c>
      <c r="G14" s="19">
        <v>6274621</v>
      </c>
      <c r="H14" s="19">
        <v>6283134</v>
      </c>
      <c r="I14" s="19">
        <v>6509740</v>
      </c>
      <c r="J14" s="19">
        <v>6385162</v>
      </c>
      <c r="K14" s="19">
        <f t="shared" si="3"/>
        <v>50487113</v>
      </c>
      <c r="L14" s="19">
        <f t="shared" si="4"/>
        <v>6310889.125</v>
      </c>
    </row>
    <row r="15" spans="1:14" x14ac:dyDescent="0.2">
      <c r="A15" s="18">
        <v>5125</v>
      </c>
      <c r="B15" s="18" t="s">
        <v>48</v>
      </c>
      <c r="C15" s="19">
        <v>374600</v>
      </c>
      <c r="D15" s="19">
        <v>196219</v>
      </c>
      <c r="E15" s="19">
        <v>382219</v>
      </c>
      <c r="F15" s="19">
        <v>196219</v>
      </c>
      <c r="G15" s="19">
        <v>196219</v>
      </c>
      <c r="H15" s="19">
        <v>196219</v>
      </c>
      <c r="I15" s="19">
        <v>196219</v>
      </c>
      <c r="J15" s="19">
        <v>2725219</v>
      </c>
      <c r="K15" s="19">
        <f t="shared" si="3"/>
        <v>4463133</v>
      </c>
      <c r="L15" s="19">
        <f t="shared" si="4"/>
        <v>557891.625</v>
      </c>
    </row>
    <row r="16" spans="1:14" x14ac:dyDescent="0.2">
      <c r="A16" s="18">
        <v>5130</v>
      </c>
      <c r="B16" s="18" t="s">
        <v>49</v>
      </c>
      <c r="C16" s="19">
        <v>5650257.5499999998</v>
      </c>
      <c r="D16" s="19">
        <v>5121191.05</v>
      </c>
      <c r="E16" s="19">
        <v>5653084.8300000001</v>
      </c>
      <c r="F16" s="19">
        <v>3281776.52</v>
      </c>
      <c r="G16" s="19">
        <v>3281776.54</v>
      </c>
      <c r="H16" s="19">
        <v>3281776.53</v>
      </c>
      <c r="I16" s="19">
        <v>3330853.03</v>
      </c>
      <c r="J16" s="19">
        <v>3316538.55</v>
      </c>
      <c r="K16" s="19">
        <f t="shared" si="3"/>
        <v>32917254.600000001</v>
      </c>
      <c r="L16" s="19">
        <f t="shared" si="4"/>
        <v>4114656.8250000002</v>
      </c>
    </row>
    <row r="17" spans="1:12" x14ac:dyDescent="0.2">
      <c r="A17" s="18">
        <v>5135</v>
      </c>
      <c r="B17" s="18" t="s">
        <v>50</v>
      </c>
      <c r="C17" s="19">
        <v>4275549.0999999996</v>
      </c>
      <c r="D17" s="19">
        <v>6409056.4699999997</v>
      </c>
      <c r="E17" s="19">
        <v>6067290.2199999997</v>
      </c>
      <c r="F17" s="19">
        <v>6238768.1399999997</v>
      </c>
      <c r="G17" s="19">
        <v>4688359.1399999997</v>
      </c>
      <c r="H17" s="19">
        <v>5493741.5800000001</v>
      </c>
      <c r="I17" s="19">
        <v>6946463.1699999999</v>
      </c>
      <c r="J17" s="19">
        <v>5488071.6600000001</v>
      </c>
      <c r="K17" s="19">
        <f t="shared" si="3"/>
        <v>45607299.480000004</v>
      </c>
      <c r="L17" s="19">
        <f t="shared" si="4"/>
        <v>5700912.4350000005</v>
      </c>
    </row>
    <row r="18" spans="1:12" x14ac:dyDescent="0.2">
      <c r="A18" s="18">
        <v>5140</v>
      </c>
      <c r="B18" s="18" t="s">
        <v>51</v>
      </c>
      <c r="C18" s="19">
        <v>97846</v>
      </c>
      <c r="D18" s="19">
        <v>74420</v>
      </c>
      <c r="E18" s="19">
        <v>1432723</v>
      </c>
      <c r="F18" s="19">
        <v>52246</v>
      </c>
      <c r="G18" s="19">
        <v>255804</v>
      </c>
      <c r="H18" s="19">
        <v>36050</v>
      </c>
      <c r="I18" s="19">
        <v>90230</v>
      </c>
      <c r="J18" s="19">
        <v>306349</v>
      </c>
      <c r="K18" s="19">
        <f t="shared" si="3"/>
        <v>2345668</v>
      </c>
      <c r="L18" s="19">
        <f t="shared" si="4"/>
        <v>293208.5</v>
      </c>
    </row>
    <row r="19" spans="1:12" x14ac:dyDescent="0.2">
      <c r="A19" s="18">
        <v>5145</v>
      </c>
      <c r="B19" s="18" t="s">
        <v>52</v>
      </c>
      <c r="C19" s="19">
        <v>446656</v>
      </c>
      <c r="D19" s="19">
        <v>2482054.7999999998</v>
      </c>
      <c r="E19" s="19">
        <v>1973756</v>
      </c>
      <c r="F19" s="19">
        <v>880431</v>
      </c>
      <c r="G19" s="19">
        <v>2484711</v>
      </c>
      <c r="H19" s="19">
        <v>1770771.33</v>
      </c>
      <c r="I19" s="19">
        <v>3187613</v>
      </c>
      <c r="J19" s="19">
        <v>1175511</v>
      </c>
      <c r="K19" s="19">
        <f t="shared" si="3"/>
        <v>14401504.129999999</v>
      </c>
      <c r="L19" s="19">
        <f t="shared" si="4"/>
        <v>1800188.0162499999</v>
      </c>
    </row>
    <row r="20" spans="1:12" x14ac:dyDescent="0.2">
      <c r="A20" s="18">
        <v>5150</v>
      </c>
      <c r="B20" s="18" t="s">
        <v>53</v>
      </c>
      <c r="C20" s="19">
        <v>1244172.8799999999</v>
      </c>
      <c r="D20" s="19">
        <v>3790998</v>
      </c>
      <c r="E20" s="19">
        <v>388580</v>
      </c>
      <c r="F20" s="19">
        <v>1841913</v>
      </c>
      <c r="G20" s="19">
        <v>401000</v>
      </c>
      <c r="H20" s="19">
        <v>1005805.85</v>
      </c>
      <c r="I20" s="19">
        <v>0</v>
      </c>
      <c r="J20" s="19">
        <v>143290</v>
      </c>
      <c r="K20" s="19">
        <f t="shared" si="3"/>
        <v>8815759.7300000004</v>
      </c>
      <c r="L20" s="19">
        <f t="shared" si="4"/>
        <v>1101969.9662500001</v>
      </c>
    </row>
    <row r="21" spans="1:12" x14ac:dyDescent="0.2">
      <c r="A21" s="18">
        <v>5155</v>
      </c>
      <c r="B21" s="18" t="s">
        <v>54</v>
      </c>
      <c r="C21" s="19">
        <v>70000</v>
      </c>
      <c r="D21" s="19">
        <v>1502460</v>
      </c>
      <c r="E21" s="19">
        <v>4206770</v>
      </c>
      <c r="F21" s="19">
        <v>1440928</v>
      </c>
      <c r="G21" s="19">
        <v>617338</v>
      </c>
      <c r="H21" s="19">
        <v>4199478</v>
      </c>
      <c r="I21" s="19">
        <v>1015291</v>
      </c>
      <c r="J21" s="19">
        <v>5393142.9800000004</v>
      </c>
      <c r="K21" s="19">
        <f t="shared" si="3"/>
        <v>18445407.98</v>
      </c>
      <c r="L21" s="19">
        <f t="shared" si="4"/>
        <v>2305675.9975000001</v>
      </c>
    </row>
    <row r="22" spans="1:12" x14ac:dyDescent="0.2">
      <c r="A22" s="18">
        <v>5160</v>
      </c>
      <c r="B22" s="18" t="s">
        <v>55</v>
      </c>
      <c r="C22" s="19">
        <v>1735251</v>
      </c>
      <c r="D22" s="19">
        <v>1735243</v>
      </c>
      <c r="E22" s="19">
        <v>1735249</v>
      </c>
      <c r="F22" s="19">
        <v>1735242</v>
      </c>
      <c r="G22" s="19">
        <v>1825503</v>
      </c>
      <c r="H22" s="19">
        <v>1944178</v>
      </c>
      <c r="I22" s="19">
        <v>2066520</v>
      </c>
      <c r="J22" s="19">
        <v>3574681.34</v>
      </c>
      <c r="K22" s="19">
        <f t="shared" si="3"/>
        <v>16351867.34</v>
      </c>
      <c r="L22" s="19">
        <f t="shared" si="4"/>
        <v>2043983.4175</v>
      </c>
    </row>
    <row r="23" spans="1:12" x14ac:dyDescent="0.2">
      <c r="A23" s="18">
        <v>5165</v>
      </c>
      <c r="B23" s="18" t="s">
        <v>56</v>
      </c>
      <c r="C23" s="19">
        <v>2431337.7200000002</v>
      </c>
      <c r="D23" s="19">
        <v>2431337.75</v>
      </c>
      <c r="E23" s="19">
        <v>2459267.64</v>
      </c>
      <c r="F23" s="19">
        <v>2996553.56</v>
      </c>
      <c r="G23" s="19">
        <v>3186729</v>
      </c>
      <c r="H23" s="19">
        <v>2875091.22</v>
      </c>
      <c r="I23" s="19">
        <v>2589447.42</v>
      </c>
      <c r="J23" s="19">
        <v>2598769.8199999998</v>
      </c>
      <c r="K23" s="19">
        <f t="shared" si="3"/>
        <v>21568534.130000003</v>
      </c>
      <c r="L23" s="19">
        <f t="shared" si="4"/>
        <v>2696066.7662500003</v>
      </c>
    </row>
    <row r="24" spans="1:12" x14ac:dyDescent="0.2">
      <c r="A24" s="18">
        <v>5195</v>
      </c>
      <c r="B24" s="18" t="s">
        <v>57</v>
      </c>
      <c r="C24" s="19">
        <v>2132875.96</v>
      </c>
      <c r="D24" s="19">
        <v>3117855.5</v>
      </c>
      <c r="E24" s="19">
        <v>3374876</v>
      </c>
      <c r="F24" s="19">
        <v>1652562</v>
      </c>
      <c r="G24" s="19">
        <v>1921951.5</v>
      </c>
      <c r="H24" s="19">
        <v>2515292.2000000002</v>
      </c>
      <c r="I24" s="19">
        <v>1452471.56</v>
      </c>
      <c r="J24" s="19">
        <v>2475198.5499999998</v>
      </c>
      <c r="K24" s="19">
        <f t="shared" si="3"/>
        <v>18643083.27</v>
      </c>
      <c r="L24" s="19">
        <f t="shared" si="4"/>
        <v>2330385.4087499999</v>
      </c>
    </row>
    <row r="25" spans="1:12" x14ac:dyDescent="0.2">
      <c r="B25" s="15" t="s">
        <v>58</v>
      </c>
      <c r="C25" s="20">
        <f t="shared" ref="C25:L25" si="5">SUM(C11:C24)</f>
        <v>95610635.209999979</v>
      </c>
      <c r="D25" s="20">
        <f t="shared" si="5"/>
        <v>104569531.56999999</v>
      </c>
      <c r="E25" s="20">
        <f t="shared" si="5"/>
        <v>117221196.69</v>
      </c>
      <c r="F25" s="20">
        <f t="shared" si="5"/>
        <v>111199116.22</v>
      </c>
      <c r="G25" s="20">
        <f t="shared" si="5"/>
        <v>105929905.18000001</v>
      </c>
      <c r="H25" s="20">
        <f t="shared" si="5"/>
        <v>101701460.88</v>
      </c>
      <c r="I25" s="20">
        <f t="shared" si="5"/>
        <v>111260699.62</v>
      </c>
      <c r="J25" s="20">
        <f t="shared" si="5"/>
        <v>105818872.89999999</v>
      </c>
      <c r="K25" s="20">
        <f t="shared" si="5"/>
        <v>853311418.2700001</v>
      </c>
      <c r="L25" s="20">
        <f t="shared" si="5"/>
        <v>106663927.28375001</v>
      </c>
    </row>
    <row r="26" spans="1:12" x14ac:dyDescent="0.2">
      <c r="C26" s="19"/>
      <c r="D26" s="19"/>
      <c r="E26" s="19"/>
      <c r="F26" s="19"/>
      <c r="G26" s="19"/>
      <c r="H26" s="19"/>
      <c r="I26" s="19"/>
      <c r="J26" s="19"/>
    </row>
    <row r="27" spans="1:12" x14ac:dyDescent="0.2">
      <c r="A27" s="18">
        <v>5205</v>
      </c>
      <c r="B27" s="18" t="s">
        <v>44</v>
      </c>
      <c r="C27" s="19">
        <v>31828621</v>
      </c>
      <c r="D27" s="19">
        <v>42319558</v>
      </c>
      <c r="E27" s="19">
        <v>58299598</v>
      </c>
      <c r="F27" s="19">
        <v>53901148</v>
      </c>
      <c r="G27" s="19">
        <v>51722351</v>
      </c>
      <c r="H27" s="19">
        <v>49822345.299999997</v>
      </c>
      <c r="I27" s="19">
        <v>52937176.579999998</v>
      </c>
      <c r="J27" s="19">
        <v>46516249.219999999</v>
      </c>
      <c r="K27" s="19">
        <f t="shared" ref="K27:K41" si="6">SUM(C27:J27)</f>
        <v>387347047.10000002</v>
      </c>
      <c r="L27" s="19">
        <f t="shared" ref="L27:L41" si="7">+K27/$N$1</f>
        <v>48418380.887500003</v>
      </c>
    </row>
    <row r="28" spans="1:12" x14ac:dyDescent="0.2">
      <c r="A28" s="18">
        <v>5210</v>
      </c>
      <c r="B28" s="18" t="s">
        <v>45</v>
      </c>
      <c r="C28" s="19">
        <v>1600000</v>
      </c>
      <c r="D28" s="19">
        <v>1600000</v>
      </c>
      <c r="E28" s="19">
        <v>1600000</v>
      </c>
      <c r="F28" s="19">
        <v>13152500</v>
      </c>
      <c r="G28" s="19">
        <v>1780169.3</v>
      </c>
      <c r="H28" s="19">
        <v>1510437.7</v>
      </c>
      <c r="I28" s="19">
        <v>1600000</v>
      </c>
      <c r="J28" s="19">
        <v>-1600000</v>
      </c>
      <c r="K28" s="19">
        <f t="shared" si="6"/>
        <v>21243107</v>
      </c>
      <c r="L28" s="19">
        <f t="shared" si="7"/>
        <v>2655388.375</v>
      </c>
    </row>
    <row r="29" spans="1:12" x14ac:dyDescent="0.2">
      <c r="A29" s="18">
        <v>5215</v>
      </c>
      <c r="B29" s="18" t="s">
        <v>46</v>
      </c>
      <c r="C29" s="19">
        <v>15947293</v>
      </c>
      <c r="D29" s="19">
        <v>17117191</v>
      </c>
      <c r="E29" s="19">
        <v>22994305</v>
      </c>
      <c r="F29" s="19">
        <v>17302156</v>
      </c>
      <c r="G29" s="19">
        <v>22389464</v>
      </c>
      <c r="H29" s="19">
        <v>18777329</v>
      </c>
      <c r="I29" s="19">
        <v>18933743</v>
      </c>
      <c r="J29" s="19">
        <v>20511120</v>
      </c>
      <c r="K29" s="19">
        <f t="shared" si="6"/>
        <v>153972601</v>
      </c>
      <c r="L29" s="19">
        <f t="shared" si="7"/>
        <v>19246575.125</v>
      </c>
    </row>
    <row r="30" spans="1:12" x14ac:dyDescent="0.2">
      <c r="A30" s="18">
        <v>5220</v>
      </c>
      <c r="B30" s="18" t="s">
        <v>47</v>
      </c>
      <c r="C30" s="19">
        <v>5033610</v>
      </c>
      <c r="D30" s="19">
        <v>5253610</v>
      </c>
      <c r="E30" s="19">
        <v>5253610</v>
      </c>
      <c r="F30" s="19">
        <v>2833610</v>
      </c>
      <c r="G30" s="19">
        <v>2833610</v>
      </c>
      <c r="H30" s="19">
        <v>2833610</v>
      </c>
      <c r="I30" s="19">
        <v>2833610</v>
      </c>
      <c r="J30" s="19">
        <v>2833610</v>
      </c>
      <c r="K30" s="19">
        <f t="shared" si="6"/>
        <v>29708880</v>
      </c>
      <c r="L30" s="19">
        <f t="shared" si="7"/>
        <v>3713610</v>
      </c>
    </row>
    <row r="31" spans="1:12" x14ac:dyDescent="0.2">
      <c r="A31" s="18">
        <v>5225</v>
      </c>
      <c r="B31" s="18" t="s">
        <v>48</v>
      </c>
      <c r="C31" s="19">
        <v>0</v>
      </c>
      <c r="D31" s="19">
        <v>200000</v>
      </c>
      <c r="E31" s="19">
        <v>166666.67000000001</v>
      </c>
      <c r="F31" s="19">
        <v>366666.67</v>
      </c>
      <c r="G31" s="19">
        <v>166666.67000000001</v>
      </c>
      <c r="H31" s="19">
        <v>166666.67000000001</v>
      </c>
      <c r="I31" s="19">
        <v>366666.67</v>
      </c>
      <c r="J31" s="19">
        <v>166666.66</v>
      </c>
      <c r="K31" s="19">
        <f t="shared" si="6"/>
        <v>1600000.01</v>
      </c>
      <c r="L31" s="19">
        <f t="shared" si="7"/>
        <v>200000.00125</v>
      </c>
    </row>
    <row r="32" spans="1:12" x14ac:dyDescent="0.2">
      <c r="A32" s="18">
        <v>5230</v>
      </c>
      <c r="B32" s="18" t="s">
        <v>49</v>
      </c>
      <c r="C32" s="19">
        <v>3412576.3</v>
      </c>
      <c r="D32" s="19">
        <v>3375356.84</v>
      </c>
      <c r="E32" s="19">
        <v>3517404.14</v>
      </c>
      <c r="F32" s="19">
        <v>3393966.3</v>
      </c>
      <c r="G32" s="19">
        <v>3473966.32</v>
      </c>
      <c r="H32" s="19">
        <v>3470694.19</v>
      </c>
      <c r="I32" s="19">
        <v>3470694.2</v>
      </c>
      <c r="J32" s="19">
        <v>3470694.21</v>
      </c>
      <c r="K32" s="19">
        <f t="shared" si="6"/>
        <v>27585352.5</v>
      </c>
      <c r="L32" s="19">
        <f t="shared" si="7"/>
        <v>3448169.0625</v>
      </c>
    </row>
    <row r="33" spans="1:12" x14ac:dyDescent="0.2">
      <c r="A33" s="18">
        <v>5235</v>
      </c>
      <c r="B33" s="18" t="s">
        <v>50</v>
      </c>
      <c r="C33" s="19">
        <v>151881368.91999999</v>
      </c>
      <c r="D33" s="19">
        <v>162373666.28999999</v>
      </c>
      <c r="E33" s="19">
        <v>155339577.55000001</v>
      </c>
      <c r="F33" s="19">
        <v>141547674.78999999</v>
      </c>
      <c r="G33" s="19">
        <v>159772142.75999999</v>
      </c>
      <c r="H33" s="19">
        <v>118105047.05</v>
      </c>
      <c r="I33" s="19">
        <v>121423194.18000001</v>
      </c>
      <c r="J33" s="19">
        <v>105779710.69</v>
      </c>
      <c r="K33" s="19">
        <f t="shared" si="6"/>
        <v>1116222382.23</v>
      </c>
      <c r="L33" s="19">
        <f t="shared" si="7"/>
        <v>139527797.77875</v>
      </c>
    </row>
    <row r="34" spans="1:12" x14ac:dyDescent="0.2">
      <c r="A34" s="18">
        <v>5240</v>
      </c>
      <c r="B34" s="18" t="s">
        <v>51</v>
      </c>
      <c r="C34" s="19">
        <v>29040</v>
      </c>
      <c r="D34" s="19">
        <v>7260</v>
      </c>
      <c r="E34" s="19">
        <v>94840</v>
      </c>
      <c r="F34" s="19">
        <v>7239</v>
      </c>
      <c r="G34" s="19">
        <v>12086</v>
      </c>
      <c r="H34" s="19">
        <v>0</v>
      </c>
      <c r="I34" s="19">
        <v>37239</v>
      </c>
      <c r="J34" s="19">
        <v>0</v>
      </c>
      <c r="K34" s="19">
        <f t="shared" si="6"/>
        <v>187704</v>
      </c>
      <c r="L34" s="19">
        <f t="shared" si="7"/>
        <v>23463</v>
      </c>
    </row>
    <row r="35" spans="1:12" x14ac:dyDescent="0.2">
      <c r="A35" s="18">
        <v>5245</v>
      </c>
      <c r="B35" s="18" t="s">
        <v>52</v>
      </c>
      <c r="C35" s="19">
        <v>1869300</v>
      </c>
      <c r="D35" s="19">
        <v>613800</v>
      </c>
      <c r="E35" s="19">
        <v>2630338</v>
      </c>
      <c r="F35" s="19">
        <v>1551432</v>
      </c>
      <c r="G35" s="19">
        <v>145600</v>
      </c>
      <c r="H35" s="19">
        <v>1557204</v>
      </c>
      <c r="I35" s="19">
        <v>1756681</v>
      </c>
      <c r="J35" s="19">
        <v>677239</v>
      </c>
      <c r="K35" s="19">
        <f t="shared" si="6"/>
        <v>10801594</v>
      </c>
      <c r="L35" s="19">
        <f t="shared" si="7"/>
        <v>1350199.25</v>
      </c>
    </row>
    <row r="36" spans="1:12" x14ac:dyDescent="0.2">
      <c r="A36" s="18">
        <v>5250</v>
      </c>
      <c r="B36" s="18" t="s">
        <v>53</v>
      </c>
      <c r="C36" s="19">
        <v>21600</v>
      </c>
      <c r="D36" s="19">
        <v>45580</v>
      </c>
      <c r="E36" s="19">
        <v>146552</v>
      </c>
      <c r="F36" s="19">
        <v>415862</v>
      </c>
      <c r="G36" s="19">
        <v>1351143</v>
      </c>
      <c r="H36" s="19">
        <v>0</v>
      </c>
      <c r="I36" s="19">
        <v>109290.04</v>
      </c>
      <c r="J36" s="19">
        <v>124359</v>
      </c>
      <c r="K36" s="19">
        <f t="shared" si="6"/>
        <v>2214386.04</v>
      </c>
      <c r="L36" s="19">
        <f t="shared" si="7"/>
        <v>276798.255</v>
      </c>
    </row>
    <row r="37" spans="1:12" x14ac:dyDescent="0.2">
      <c r="A37" s="18">
        <v>5255</v>
      </c>
      <c r="B37" s="18" t="s">
        <v>54</v>
      </c>
      <c r="C37" s="19">
        <v>2547393</v>
      </c>
      <c r="D37" s="19">
        <v>449076</v>
      </c>
      <c r="E37" s="19">
        <v>6063080</v>
      </c>
      <c r="F37" s="19">
        <v>3827361</v>
      </c>
      <c r="G37" s="19">
        <v>4859313</v>
      </c>
      <c r="H37" s="19">
        <v>6805461</v>
      </c>
      <c r="I37" s="19">
        <v>3904923.6</v>
      </c>
      <c r="J37" s="19">
        <v>638648</v>
      </c>
      <c r="K37" s="19">
        <f t="shared" si="6"/>
        <v>29095255.600000001</v>
      </c>
      <c r="L37" s="19">
        <f t="shared" si="7"/>
        <v>3636906.95</v>
      </c>
    </row>
    <row r="38" spans="1:12" x14ac:dyDescent="0.2">
      <c r="A38" s="18">
        <v>5260</v>
      </c>
      <c r="B38" s="18" t="s">
        <v>55</v>
      </c>
      <c r="C38" s="19">
        <v>3729937</v>
      </c>
      <c r="D38" s="19">
        <v>3729935</v>
      </c>
      <c r="E38" s="19">
        <v>3705708</v>
      </c>
      <c r="F38" s="19">
        <v>3772119</v>
      </c>
      <c r="G38" s="19">
        <v>3811900</v>
      </c>
      <c r="H38" s="19">
        <v>3834010</v>
      </c>
      <c r="I38" s="19">
        <v>3834010</v>
      </c>
      <c r="J38" s="19">
        <v>3834010</v>
      </c>
      <c r="K38" s="19">
        <f t="shared" si="6"/>
        <v>30251629</v>
      </c>
      <c r="L38" s="19">
        <f t="shared" si="7"/>
        <v>3781453.625</v>
      </c>
    </row>
    <row r="39" spans="1:12" x14ac:dyDescent="0.2">
      <c r="A39" s="18">
        <v>5265</v>
      </c>
      <c r="B39" s="18" t="s">
        <v>56</v>
      </c>
      <c r="C39" s="19">
        <v>0</v>
      </c>
      <c r="D39" s="19">
        <v>0</v>
      </c>
      <c r="E39" s="19">
        <v>100782.92</v>
      </c>
      <c r="F39" s="19">
        <v>251957.3</v>
      </c>
      <c r="G39" s="19">
        <v>251957.29</v>
      </c>
      <c r="H39" s="19">
        <v>251957.3</v>
      </c>
      <c r="I39" s="19">
        <v>251957.29</v>
      </c>
      <c r="J39" s="19">
        <v>251957.3</v>
      </c>
      <c r="K39" s="19">
        <f t="shared" si="6"/>
        <v>1360569.4000000001</v>
      </c>
      <c r="L39" s="19">
        <f t="shared" si="7"/>
        <v>170071.17500000002</v>
      </c>
    </row>
    <row r="40" spans="1:12" x14ac:dyDescent="0.2">
      <c r="A40" s="18">
        <v>5295</v>
      </c>
      <c r="B40" s="18" t="s">
        <v>57</v>
      </c>
      <c r="C40" s="19">
        <v>7983109.5999999996</v>
      </c>
      <c r="D40" s="19">
        <v>19249779.859999999</v>
      </c>
      <c r="E40" s="19">
        <v>17360342.399999999</v>
      </c>
      <c r="F40" s="19">
        <v>10848154.699999999</v>
      </c>
      <c r="G40" s="19">
        <v>11373645</v>
      </c>
      <c r="H40" s="19">
        <v>5615176.5</v>
      </c>
      <c r="I40" s="19">
        <v>15053246</v>
      </c>
      <c r="J40" s="19">
        <v>13426220</v>
      </c>
      <c r="K40" s="19">
        <f t="shared" si="6"/>
        <v>100909674.06</v>
      </c>
      <c r="L40" s="19">
        <f t="shared" si="7"/>
        <v>12613709.2575</v>
      </c>
    </row>
    <row r="41" spans="1:12" x14ac:dyDescent="0.2">
      <c r="A41" s="18">
        <v>5299</v>
      </c>
      <c r="B41" s="18" t="s">
        <v>59</v>
      </c>
      <c r="C41" s="19">
        <v>22727579</v>
      </c>
      <c r="D41" s="19">
        <v>22727579.02</v>
      </c>
      <c r="E41" s="19">
        <v>22727579.02</v>
      </c>
      <c r="F41" s="19">
        <v>22727579</v>
      </c>
      <c r="G41" s="19">
        <v>22727579</v>
      </c>
      <c r="H41" s="19">
        <v>22727579</v>
      </c>
      <c r="I41" s="19">
        <v>22727579</v>
      </c>
      <c r="J41" s="19">
        <v>22727579</v>
      </c>
      <c r="K41" s="19">
        <f t="shared" si="6"/>
        <v>181820632.03999999</v>
      </c>
      <c r="L41" s="19">
        <f t="shared" si="7"/>
        <v>22727579.004999999</v>
      </c>
    </row>
    <row r="42" spans="1:12" x14ac:dyDescent="0.2">
      <c r="B42" s="15" t="s">
        <v>60</v>
      </c>
      <c r="C42" s="20">
        <f t="shared" ref="C42:L42" si="8">SUM(C27:C41)</f>
        <v>248611427.81999996</v>
      </c>
      <c r="D42" s="20">
        <f t="shared" si="8"/>
        <v>279062392.00999999</v>
      </c>
      <c r="E42" s="20">
        <f t="shared" si="8"/>
        <v>300000383.69999999</v>
      </c>
      <c r="F42" s="20">
        <f t="shared" si="8"/>
        <v>275899425.75999999</v>
      </c>
      <c r="G42" s="20">
        <f t="shared" si="8"/>
        <v>286671593.33999997</v>
      </c>
      <c r="H42" s="20">
        <f t="shared" si="8"/>
        <v>235477517.71000001</v>
      </c>
      <c r="I42" s="20">
        <f t="shared" si="8"/>
        <v>249240010.55999997</v>
      </c>
      <c r="J42" s="20">
        <f t="shared" si="8"/>
        <v>219358063.07999998</v>
      </c>
      <c r="K42" s="20">
        <f t="shared" si="8"/>
        <v>2094320813.98</v>
      </c>
      <c r="L42" s="20">
        <f t="shared" si="8"/>
        <v>261790101.7475</v>
      </c>
    </row>
    <row r="43" spans="1:12" x14ac:dyDescent="0.2">
      <c r="B43" s="15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x14ac:dyDescent="0.2">
      <c r="B44" s="15" t="s">
        <v>61</v>
      </c>
      <c r="C44" s="20">
        <f>+C25+C42</f>
        <v>344222063.02999997</v>
      </c>
      <c r="D44" s="20">
        <f t="shared" ref="D44:L44" si="9">+D25+D42</f>
        <v>383631923.57999998</v>
      </c>
      <c r="E44" s="20">
        <f t="shared" si="9"/>
        <v>417221580.38999999</v>
      </c>
      <c r="F44" s="20">
        <f t="shared" si="9"/>
        <v>387098541.98000002</v>
      </c>
      <c r="G44" s="20">
        <f t="shared" si="9"/>
        <v>392601498.51999998</v>
      </c>
      <c r="H44" s="20">
        <f t="shared" si="9"/>
        <v>337178978.59000003</v>
      </c>
      <c r="I44" s="20">
        <f t="shared" si="9"/>
        <v>360500710.17999995</v>
      </c>
      <c r="J44" s="20">
        <f t="shared" si="9"/>
        <v>325176935.97999996</v>
      </c>
      <c r="K44" s="20">
        <f t="shared" si="9"/>
        <v>2947632232.25</v>
      </c>
      <c r="L44" s="20">
        <f t="shared" si="9"/>
        <v>368454029.03125</v>
      </c>
    </row>
    <row r="45" spans="1:12" x14ac:dyDescent="0.2">
      <c r="B45" s="15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x14ac:dyDescent="0.2">
      <c r="B46" s="15" t="s">
        <v>62</v>
      </c>
      <c r="C46" s="20">
        <f t="shared" ref="C46:L46" si="10">+C9-C44</f>
        <v>-123091539.32999969</v>
      </c>
      <c r="D46" s="20">
        <f t="shared" si="10"/>
        <v>153080360.34999985</v>
      </c>
      <c r="E46" s="20">
        <f t="shared" si="10"/>
        <v>248794761.09000003</v>
      </c>
      <c r="F46" s="20">
        <f t="shared" si="10"/>
        <v>197232447.66000032</v>
      </c>
      <c r="G46" s="20">
        <f t="shared" si="10"/>
        <v>290573526.84000015</v>
      </c>
      <c r="H46" s="20">
        <f t="shared" si="10"/>
        <v>221266336.60999978</v>
      </c>
      <c r="I46" s="20">
        <f t="shared" si="10"/>
        <v>-11269649.48999989</v>
      </c>
      <c r="J46" s="20">
        <f t="shared" si="10"/>
        <v>72167510.020000041</v>
      </c>
      <c r="K46" s="20">
        <f t="shared" si="10"/>
        <v>1048753753.7499962</v>
      </c>
      <c r="L46" s="20">
        <f t="shared" si="10"/>
        <v>131094219.21874952</v>
      </c>
    </row>
    <row r="47" spans="1:12" x14ac:dyDescent="0.2">
      <c r="C47" s="19"/>
      <c r="D47" s="19"/>
      <c r="E47" s="19"/>
      <c r="F47" s="19"/>
      <c r="G47" s="19"/>
      <c r="H47" s="19"/>
      <c r="I47" s="19"/>
      <c r="J47" s="19"/>
    </row>
    <row r="48" spans="1:12" x14ac:dyDescent="0.2">
      <c r="A48" s="18">
        <v>4205</v>
      </c>
      <c r="B48" s="18" t="s">
        <v>63</v>
      </c>
      <c r="C48" s="19">
        <v>67001945</v>
      </c>
      <c r="D48" s="19">
        <v>3542722</v>
      </c>
      <c r="E48" s="19">
        <v>4833968</v>
      </c>
      <c r="F48" s="19">
        <v>4798427</v>
      </c>
      <c r="G48" s="19">
        <v>5107445</v>
      </c>
      <c r="H48" s="19">
        <v>3141200</v>
      </c>
      <c r="I48" s="19">
        <v>13615209</v>
      </c>
      <c r="J48" s="19">
        <v>9440795</v>
      </c>
      <c r="K48" s="19">
        <f t="shared" ref="K48:K55" si="11">SUM(C48:J48)</f>
        <v>111481711</v>
      </c>
      <c r="L48" s="19">
        <f t="shared" ref="L48:L55" si="12">+K48/$N$1</f>
        <v>13935213.875</v>
      </c>
    </row>
    <row r="49" spans="1:12" x14ac:dyDescent="0.2">
      <c r="A49" s="18">
        <v>4210</v>
      </c>
      <c r="B49" s="18" t="s">
        <v>64</v>
      </c>
      <c r="C49" s="19">
        <v>106260104.43000001</v>
      </c>
      <c r="D49" s="19">
        <v>139652396.78999999</v>
      </c>
      <c r="E49" s="19">
        <v>71038433.269999996</v>
      </c>
      <c r="F49" s="19">
        <v>78732287</v>
      </c>
      <c r="G49" s="19">
        <v>106068655.54000001</v>
      </c>
      <c r="H49" s="19">
        <v>106575665.7</v>
      </c>
      <c r="I49" s="19">
        <v>84377740</v>
      </c>
      <c r="J49" s="19">
        <v>221452159.16999999</v>
      </c>
      <c r="K49" s="19">
        <f t="shared" si="11"/>
        <v>914157441.89999998</v>
      </c>
      <c r="L49" s="19">
        <f t="shared" si="12"/>
        <v>114269680.2375</v>
      </c>
    </row>
    <row r="50" spans="1:12" x14ac:dyDescent="0.2">
      <c r="A50" s="18">
        <v>4230</v>
      </c>
      <c r="B50" s="18" t="s">
        <v>45</v>
      </c>
      <c r="C50" s="19">
        <v>1000000</v>
      </c>
      <c r="D50" s="19">
        <v>1000000</v>
      </c>
      <c r="E50" s="19">
        <v>1000000</v>
      </c>
      <c r="F50" s="19">
        <v>1000000</v>
      </c>
      <c r="G50" s="19">
        <v>1000000</v>
      </c>
      <c r="H50" s="19">
        <v>1000000</v>
      </c>
      <c r="I50" s="19">
        <v>1000000</v>
      </c>
      <c r="J50" s="19">
        <v>1000000</v>
      </c>
      <c r="K50" s="19">
        <f t="shared" si="11"/>
        <v>8000000</v>
      </c>
      <c r="L50" s="19">
        <f t="shared" si="12"/>
        <v>1000000</v>
      </c>
    </row>
    <row r="51" spans="1:12" x14ac:dyDescent="0.2">
      <c r="A51" s="18">
        <v>4245</v>
      </c>
      <c r="B51" s="18" t="s">
        <v>65</v>
      </c>
      <c r="C51" s="19">
        <v>0</v>
      </c>
      <c r="D51" s="19">
        <v>4614760</v>
      </c>
      <c r="E51" s="19">
        <v>0</v>
      </c>
      <c r="F51" s="19">
        <v>0</v>
      </c>
      <c r="G51" s="19">
        <v>8500000</v>
      </c>
      <c r="H51" s="19">
        <v>0</v>
      </c>
      <c r="I51" s="19">
        <v>50000</v>
      </c>
      <c r="J51" s="19">
        <v>0</v>
      </c>
      <c r="K51" s="19">
        <f t="shared" si="11"/>
        <v>13164760</v>
      </c>
      <c r="L51" s="19">
        <f t="shared" si="12"/>
        <v>1645595</v>
      </c>
    </row>
    <row r="52" spans="1:12" x14ac:dyDescent="0.2">
      <c r="A52" s="18">
        <v>4250</v>
      </c>
      <c r="B52" s="18" t="s">
        <v>66</v>
      </c>
      <c r="C52" s="19">
        <v>181260778.59999999</v>
      </c>
      <c r="D52" s="19">
        <v>109103081.76000001</v>
      </c>
      <c r="E52" s="19">
        <v>630525.97</v>
      </c>
      <c r="F52" s="19">
        <v>77073092.719999999</v>
      </c>
      <c r="G52" s="19">
        <v>89756030.310000002</v>
      </c>
      <c r="H52" s="19">
        <v>30791148.670000002</v>
      </c>
      <c r="I52" s="19">
        <v>65994327</v>
      </c>
      <c r="J52" s="19">
        <v>49647649</v>
      </c>
      <c r="K52" s="19">
        <f t="shared" si="11"/>
        <v>604256634.03000009</v>
      </c>
      <c r="L52" s="19">
        <f t="shared" si="12"/>
        <v>75532079.253750011</v>
      </c>
    </row>
    <row r="53" spans="1:12" x14ac:dyDescent="0.2">
      <c r="A53" s="18">
        <v>4255</v>
      </c>
      <c r="B53" s="18" t="s">
        <v>67</v>
      </c>
      <c r="C53" s="19">
        <v>0</v>
      </c>
      <c r="D53" s="19">
        <v>0</v>
      </c>
      <c r="E53" s="19">
        <v>0</v>
      </c>
      <c r="F53" s="19">
        <v>0</v>
      </c>
      <c r="G53" s="19">
        <v>40366917</v>
      </c>
      <c r="H53" s="19">
        <v>0</v>
      </c>
      <c r="I53" s="19">
        <v>0</v>
      </c>
      <c r="J53" s="19">
        <v>0</v>
      </c>
      <c r="K53" s="19">
        <f t="shared" si="11"/>
        <v>40366917</v>
      </c>
      <c r="L53" s="19">
        <f t="shared" si="12"/>
        <v>5045864.625</v>
      </c>
    </row>
    <row r="54" spans="1:12" x14ac:dyDescent="0.2">
      <c r="A54" s="18">
        <v>4265</v>
      </c>
      <c r="B54" s="18" t="s">
        <v>68</v>
      </c>
      <c r="C54" s="19">
        <v>0</v>
      </c>
      <c r="D54" s="19">
        <v>0</v>
      </c>
      <c r="E54" s="19">
        <v>0</v>
      </c>
      <c r="F54" s="19">
        <v>940000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940000</v>
      </c>
      <c r="L54" s="19">
        <f t="shared" si="12"/>
        <v>117500</v>
      </c>
    </row>
    <row r="55" spans="1:12" x14ac:dyDescent="0.2">
      <c r="A55" s="18">
        <v>4295</v>
      </c>
      <c r="B55" s="18" t="s">
        <v>57</v>
      </c>
      <c r="C55" s="19">
        <v>1994.5</v>
      </c>
      <c r="D55" s="19">
        <v>3342.65</v>
      </c>
      <c r="E55" s="19">
        <v>5608.64</v>
      </c>
      <c r="F55" s="19">
        <v>1379.2</v>
      </c>
      <c r="G55" s="19">
        <v>1222.7</v>
      </c>
      <c r="H55" s="19">
        <v>8135.19</v>
      </c>
      <c r="I55" s="19">
        <v>701.34</v>
      </c>
      <c r="J55" s="19">
        <v>46401841.149999999</v>
      </c>
      <c r="K55" s="19">
        <f t="shared" si="11"/>
        <v>46424225.369999997</v>
      </c>
      <c r="L55" s="19">
        <f t="shared" si="12"/>
        <v>5803028.1712499997</v>
      </c>
    </row>
    <row r="56" spans="1:12" x14ac:dyDescent="0.2">
      <c r="B56" s="15" t="s">
        <v>69</v>
      </c>
      <c r="C56" s="20">
        <f t="shared" ref="C56:L56" si="13">SUM(C48:C55)</f>
        <v>355524822.52999997</v>
      </c>
      <c r="D56" s="20">
        <f t="shared" si="13"/>
        <v>257916303.20000002</v>
      </c>
      <c r="E56" s="20">
        <f t="shared" si="13"/>
        <v>77508535.879999995</v>
      </c>
      <c r="F56" s="20">
        <f t="shared" si="13"/>
        <v>162545185.91999999</v>
      </c>
      <c r="G56" s="20">
        <f t="shared" si="13"/>
        <v>250800270.55000001</v>
      </c>
      <c r="H56" s="20">
        <f t="shared" si="13"/>
        <v>141516149.56</v>
      </c>
      <c r="I56" s="20">
        <f t="shared" si="13"/>
        <v>165037977.34</v>
      </c>
      <c r="J56" s="20">
        <f t="shared" si="13"/>
        <v>327942444.31999993</v>
      </c>
      <c r="K56" s="20">
        <f t="shared" si="13"/>
        <v>1738791689.3</v>
      </c>
      <c r="L56" s="20">
        <f t="shared" si="13"/>
        <v>217348961.16249999</v>
      </c>
    </row>
    <row r="58" spans="1:12" x14ac:dyDescent="0.2">
      <c r="A58" s="18">
        <v>5305</v>
      </c>
      <c r="B58" s="18" t="s">
        <v>64</v>
      </c>
      <c r="C58" s="19">
        <v>136853282.22999999</v>
      </c>
      <c r="D58" s="19">
        <v>104208243.11</v>
      </c>
      <c r="E58" s="19">
        <v>65916102.399999999</v>
      </c>
      <c r="F58" s="19">
        <v>67467400.909999996</v>
      </c>
      <c r="G58" s="19">
        <v>57952980.960000001</v>
      </c>
      <c r="H58" s="19">
        <v>102787976.76000001</v>
      </c>
      <c r="I58" s="19">
        <v>124947845.08</v>
      </c>
      <c r="J58" s="19">
        <v>68244736.799999997</v>
      </c>
      <c r="K58" s="19">
        <f>SUM(C58:J58)</f>
        <v>728378568.24999988</v>
      </c>
      <c r="L58" s="19">
        <f>+K58/$N$1</f>
        <v>91047321.031249985</v>
      </c>
    </row>
    <row r="59" spans="1:12" x14ac:dyDescent="0.2">
      <c r="A59" s="18">
        <v>5310</v>
      </c>
      <c r="B59" s="18" t="s">
        <v>70</v>
      </c>
      <c r="C59" s="19">
        <v>0</v>
      </c>
      <c r="D59" s="19">
        <v>0</v>
      </c>
      <c r="E59" s="19">
        <v>0</v>
      </c>
      <c r="F59" s="19">
        <v>0</v>
      </c>
      <c r="G59" s="19">
        <v>8647933.7200000007</v>
      </c>
      <c r="H59" s="19">
        <v>0</v>
      </c>
      <c r="I59" s="19">
        <v>0</v>
      </c>
      <c r="J59" s="19">
        <v>0</v>
      </c>
      <c r="K59" s="19">
        <f>SUM(C59:J59)</f>
        <v>8647933.7200000007</v>
      </c>
      <c r="L59" s="19">
        <f>+K59/$N$1</f>
        <v>1080991.7150000001</v>
      </c>
    </row>
    <row r="60" spans="1:12" x14ac:dyDescent="0.2">
      <c r="A60" s="18">
        <v>5315</v>
      </c>
      <c r="B60" s="18" t="s">
        <v>71</v>
      </c>
      <c r="C60" s="19">
        <v>11017885.35</v>
      </c>
      <c r="D60" s="19">
        <v>5555350</v>
      </c>
      <c r="E60" s="19">
        <v>3187330.05</v>
      </c>
      <c r="F60" s="19">
        <v>3442532</v>
      </c>
      <c r="G60" s="19">
        <v>2922845</v>
      </c>
      <c r="H60" s="19">
        <v>2895341</v>
      </c>
      <c r="I60" s="19">
        <v>2873686</v>
      </c>
      <c r="J60" s="19">
        <v>11906361</v>
      </c>
      <c r="K60" s="19">
        <f>SUM(C60:J60)</f>
        <v>43801330.399999999</v>
      </c>
      <c r="L60" s="19">
        <f>+K60/$N$1</f>
        <v>5475166.2999999998</v>
      </c>
    </row>
    <row r="61" spans="1:12" x14ac:dyDescent="0.2">
      <c r="A61" s="18">
        <v>5395</v>
      </c>
      <c r="B61" s="18" t="s">
        <v>72</v>
      </c>
      <c r="C61" s="19">
        <v>3168788.2</v>
      </c>
      <c r="D61" s="19">
        <v>6230803.3600000003</v>
      </c>
      <c r="E61" s="19">
        <v>4838692.9800000004</v>
      </c>
      <c r="F61" s="19">
        <v>3900290.05</v>
      </c>
      <c r="G61" s="19">
        <v>8929363.8900000006</v>
      </c>
      <c r="H61" s="19">
        <v>3142713</v>
      </c>
      <c r="I61" s="19">
        <v>3628298.01</v>
      </c>
      <c r="J61" s="19">
        <v>1918150.4</v>
      </c>
      <c r="K61" s="19">
        <f>SUM(C61:J61)</f>
        <v>35757099.890000001</v>
      </c>
      <c r="L61" s="19">
        <f>+K61/$N$1</f>
        <v>4469637.4862500001</v>
      </c>
    </row>
    <row r="62" spans="1:12" x14ac:dyDescent="0.2">
      <c r="B62" s="15" t="s">
        <v>73</v>
      </c>
      <c r="C62" s="20">
        <f t="shared" ref="C62:L62" si="14">SUM(C58:C61)</f>
        <v>151039955.77999997</v>
      </c>
      <c r="D62" s="20">
        <f t="shared" si="14"/>
        <v>115994396.47</v>
      </c>
      <c r="E62" s="20">
        <f t="shared" si="14"/>
        <v>73942125.430000007</v>
      </c>
      <c r="F62" s="20">
        <f t="shared" si="14"/>
        <v>74810222.959999993</v>
      </c>
      <c r="G62" s="20">
        <f t="shared" si="14"/>
        <v>78453123.570000008</v>
      </c>
      <c r="H62" s="20">
        <f t="shared" si="14"/>
        <v>108826030.76000001</v>
      </c>
      <c r="I62" s="20">
        <f t="shared" si="14"/>
        <v>131449829.09</v>
      </c>
      <c r="J62" s="20">
        <f t="shared" si="14"/>
        <v>82069248.200000003</v>
      </c>
      <c r="K62" s="20">
        <f t="shared" si="14"/>
        <v>816584932.25999987</v>
      </c>
      <c r="L62" s="20">
        <f t="shared" si="14"/>
        <v>102073116.53249998</v>
      </c>
    </row>
    <row r="63" spans="1:12" x14ac:dyDescent="0.2">
      <c r="B63" s="15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x14ac:dyDescent="0.2">
      <c r="B64" s="15" t="s">
        <v>74</v>
      </c>
      <c r="C64" s="20">
        <f>+C56-C62</f>
        <v>204484866.75</v>
      </c>
      <c r="D64" s="20">
        <f t="shared" ref="D64:L64" si="15">+D56-D62</f>
        <v>141921906.73000002</v>
      </c>
      <c r="E64" s="20">
        <f t="shared" si="15"/>
        <v>3566410.4499999881</v>
      </c>
      <c r="F64" s="20">
        <f t="shared" si="15"/>
        <v>87734962.959999993</v>
      </c>
      <c r="G64" s="20">
        <f t="shared" si="15"/>
        <v>172347146.98000002</v>
      </c>
      <c r="H64" s="20">
        <f t="shared" si="15"/>
        <v>32690118.799999997</v>
      </c>
      <c r="I64" s="20">
        <f t="shared" si="15"/>
        <v>33588148.25</v>
      </c>
      <c r="J64" s="20">
        <f t="shared" si="15"/>
        <v>245873196.11999995</v>
      </c>
      <c r="K64" s="20">
        <f t="shared" si="15"/>
        <v>922206757.04000008</v>
      </c>
      <c r="L64" s="20">
        <f t="shared" si="15"/>
        <v>115275844.63000001</v>
      </c>
    </row>
    <row r="65" spans="1:13" x14ac:dyDescent="0.2">
      <c r="B65" s="15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3" x14ac:dyDescent="0.2">
      <c r="B66" s="15" t="s">
        <v>75</v>
      </c>
      <c r="C66" s="20">
        <f>+C46+C64</f>
        <v>81393327.420000315</v>
      </c>
      <c r="D66" s="20">
        <f t="shared" ref="D66:L66" si="16">+D46+D64</f>
        <v>295002267.07999986</v>
      </c>
      <c r="E66" s="20">
        <f t="shared" si="16"/>
        <v>252361171.54000002</v>
      </c>
      <c r="F66" s="20">
        <f t="shared" si="16"/>
        <v>284967410.6200003</v>
      </c>
      <c r="G66" s="20">
        <f t="shared" si="16"/>
        <v>462920673.82000017</v>
      </c>
      <c r="H66" s="20">
        <f t="shared" si="16"/>
        <v>253956455.40999979</v>
      </c>
      <c r="I66" s="20">
        <f t="shared" si="16"/>
        <v>22318498.76000011</v>
      </c>
      <c r="J66" s="20">
        <f t="shared" si="16"/>
        <v>318040706.13999999</v>
      </c>
      <c r="K66" s="20">
        <f t="shared" si="16"/>
        <v>1970960510.7899961</v>
      </c>
      <c r="L66" s="20">
        <f t="shared" si="16"/>
        <v>246370063.84874952</v>
      </c>
    </row>
    <row r="67" spans="1:13" x14ac:dyDescent="0.2">
      <c r="C67" s="19"/>
      <c r="D67" s="19"/>
      <c r="E67" s="19"/>
      <c r="F67" s="19"/>
      <c r="G67" s="19"/>
      <c r="H67" s="19"/>
      <c r="I67" s="19"/>
      <c r="J67" s="19"/>
    </row>
    <row r="68" spans="1:13" x14ac:dyDescent="0.2">
      <c r="A68" s="18">
        <v>5405</v>
      </c>
      <c r="B68" s="18" t="s">
        <v>76</v>
      </c>
      <c r="C68" s="19">
        <v>33019000</v>
      </c>
      <c r="D68" s="19">
        <v>102846000</v>
      </c>
      <c r="E68" s="19">
        <v>87471000</v>
      </c>
      <c r="F68" s="19">
        <v>-123798915</v>
      </c>
      <c r="G68" s="19">
        <v>124791000</v>
      </c>
      <c r="H68" s="19">
        <v>31320207</v>
      </c>
      <c r="I68" s="19">
        <v>11078935</v>
      </c>
      <c r="J68" s="19">
        <v>110833773</v>
      </c>
      <c r="K68" s="19">
        <f>SUM(C68:J68)</f>
        <v>377561000</v>
      </c>
      <c r="L68" s="19">
        <f>+K68/$N$1</f>
        <v>47195125</v>
      </c>
      <c r="M68" s="19"/>
    </row>
    <row r="70" spans="1:13" x14ac:dyDescent="0.2">
      <c r="B70" s="15" t="s">
        <v>77</v>
      </c>
      <c r="C70" s="20">
        <f>+C66-C68</f>
        <v>48374327.420000315</v>
      </c>
      <c r="D70" s="20">
        <f t="shared" ref="D70:L70" si="17">+D66-D68</f>
        <v>192156267.07999986</v>
      </c>
      <c r="E70" s="20">
        <f t="shared" si="17"/>
        <v>164890171.54000002</v>
      </c>
      <c r="F70" s="20">
        <f t="shared" si="17"/>
        <v>408766325.6200003</v>
      </c>
      <c r="G70" s="20">
        <f t="shared" si="17"/>
        <v>338129673.82000017</v>
      </c>
      <c r="H70" s="20">
        <f t="shared" si="17"/>
        <v>222636248.40999979</v>
      </c>
      <c r="I70" s="20">
        <f t="shared" si="17"/>
        <v>11239563.76000011</v>
      </c>
      <c r="J70" s="20">
        <f t="shared" si="17"/>
        <v>207206933.13999999</v>
      </c>
      <c r="K70" s="20">
        <f t="shared" si="17"/>
        <v>1593399510.7899961</v>
      </c>
      <c r="L70" s="20">
        <f t="shared" si="17"/>
        <v>199174938.84874952</v>
      </c>
    </row>
    <row r="73" spans="1:13" x14ac:dyDescent="0.2">
      <c r="A73" s="18">
        <v>7101</v>
      </c>
      <c r="B73" s="18" t="s">
        <v>78</v>
      </c>
      <c r="C73" s="19">
        <v>1771478380.8299999</v>
      </c>
      <c r="D73" s="19">
        <v>1801755092</v>
      </c>
      <c r="E73" s="19">
        <v>1968023112.78</v>
      </c>
      <c r="F73" s="19">
        <v>1760926939.03</v>
      </c>
      <c r="G73" s="19">
        <v>2266395701</v>
      </c>
      <c r="H73" s="19">
        <v>2000119373.6800001</v>
      </c>
      <c r="I73" s="19">
        <v>1973828087.48</v>
      </c>
      <c r="J73" s="19">
        <v>1807598041.03</v>
      </c>
      <c r="K73" s="19">
        <f t="shared" ref="K73:K93" si="18">SUM(C73:J73)</f>
        <v>15350124727.83</v>
      </c>
      <c r="L73" s="19">
        <f t="shared" ref="L73:L93" si="19">+K73/$N$1</f>
        <v>1918765590.97875</v>
      </c>
    </row>
    <row r="74" spans="1:13" x14ac:dyDescent="0.2">
      <c r="A74" s="18">
        <v>7190</v>
      </c>
      <c r="B74" s="18" t="s">
        <v>79</v>
      </c>
      <c r="C74" s="19">
        <v>-1771478380.8299999</v>
      </c>
      <c r="D74" s="19">
        <v>-1801755092</v>
      </c>
      <c r="E74" s="19">
        <v>-1968023112.78</v>
      </c>
      <c r="F74" s="19">
        <v>-1760926939.03</v>
      </c>
      <c r="G74" s="19">
        <v>-2266395701</v>
      </c>
      <c r="H74" s="19">
        <v>-2000119373.6800001</v>
      </c>
      <c r="I74" s="19">
        <v>-1973828087.48</v>
      </c>
      <c r="J74" s="19">
        <v>-1807598041.03</v>
      </c>
      <c r="K74" s="19">
        <f t="shared" si="18"/>
        <v>-15350124727.83</v>
      </c>
      <c r="L74" s="19">
        <f t="shared" si="19"/>
        <v>-1918765590.97875</v>
      </c>
    </row>
    <row r="75" spans="1:13" x14ac:dyDescent="0.2">
      <c r="A75" s="18">
        <v>7205</v>
      </c>
      <c r="B75" s="18" t="s">
        <v>44</v>
      </c>
      <c r="C75" s="19">
        <v>159803362</v>
      </c>
      <c r="D75" s="19">
        <v>161469589.66</v>
      </c>
      <c r="E75" s="19">
        <v>182275860.25</v>
      </c>
      <c r="F75" s="19">
        <v>180656320.86000001</v>
      </c>
      <c r="G75" s="19">
        <v>180829491.41999999</v>
      </c>
      <c r="H75" s="19">
        <v>188515126.50999999</v>
      </c>
      <c r="I75" s="19">
        <v>183071242.38999999</v>
      </c>
      <c r="J75" s="19">
        <v>164571537.66</v>
      </c>
      <c r="K75" s="19">
        <f t="shared" si="18"/>
        <v>1401192530.75</v>
      </c>
      <c r="L75" s="19">
        <f t="shared" si="19"/>
        <v>175149066.34375</v>
      </c>
    </row>
    <row r="76" spans="1:13" x14ac:dyDescent="0.2">
      <c r="A76" s="18">
        <v>7235</v>
      </c>
      <c r="B76" s="18" t="s">
        <v>50</v>
      </c>
      <c r="C76" s="19">
        <v>125481192.08</v>
      </c>
      <c r="D76" s="19">
        <v>123390437.22</v>
      </c>
      <c r="E76" s="19">
        <v>146408333.72</v>
      </c>
      <c r="F76" s="19">
        <v>151637284.02000001</v>
      </c>
      <c r="G76" s="19">
        <v>153872719.44999999</v>
      </c>
      <c r="H76" s="19">
        <v>135575387.43000001</v>
      </c>
      <c r="I76" s="19">
        <v>128038390.94</v>
      </c>
      <c r="J76" s="19">
        <v>108280263.45</v>
      </c>
      <c r="K76" s="19">
        <f t="shared" si="18"/>
        <v>1072684008.3100002</v>
      </c>
      <c r="L76" s="19">
        <f t="shared" si="19"/>
        <v>134085501.03875002</v>
      </c>
    </row>
    <row r="77" spans="1:13" x14ac:dyDescent="0.2">
      <c r="A77" s="18">
        <v>7290</v>
      </c>
      <c r="B77" s="18" t="s">
        <v>80</v>
      </c>
      <c r="C77" s="19">
        <v>-285284554.07999998</v>
      </c>
      <c r="D77" s="19">
        <v>-284860026.88</v>
      </c>
      <c r="E77" s="19">
        <v>-328684193.97000003</v>
      </c>
      <c r="F77" s="19">
        <v>-332293604.88</v>
      </c>
      <c r="G77" s="19">
        <v>-334702210.87</v>
      </c>
      <c r="H77" s="19">
        <v>-324090513.94</v>
      </c>
      <c r="I77" s="19">
        <v>-311109633.32999998</v>
      </c>
      <c r="J77" s="19">
        <v>-272851801.11000001</v>
      </c>
      <c r="K77" s="19">
        <f t="shared" si="18"/>
        <v>-2473876539.0599999</v>
      </c>
      <c r="L77" s="19">
        <f t="shared" si="19"/>
        <v>-309234567.38249999</v>
      </c>
    </row>
    <row r="78" spans="1:13" x14ac:dyDescent="0.2">
      <c r="A78" s="18">
        <v>7305</v>
      </c>
      <c r="B78" s="18" t="s">
        <v>81</v>
      </c>
      <c r="C78" s="19">
        <v>133224040</v>
      </c>
      <c r="D78" s="19">
        <v>142071599</v>
      </c>
      <c r="E78" s="19">
        <v>169897621</v>
      </c>
      <c r="F78" s="19">
        <v>153012957</v>
      </c>
      <c r="G78" s="19">
        <v>151456714.5</v>
      </c>
      <c r="H78" s="19">
        <v>152541357</v>
      </c>
      <c r="I78" s="19">
        <v>157609781</v>
      </c>
      <c r="J78" s="19">
        <v>152599967</v>
      </c>
      <c r="K78" s="19">
        <f t="shared" si="18"/>
        <v>1212414036.5</v>
      </c>
      <c r="L78" s="19">
        <f t="shared" si="19"/>
        <v>151551754.5625</v>
      </c>
    </row>
    <row r="79" spans="1:13" x14ac:dyDescent="0.2">
      <c r="A79" s="18">
        <v>7310</v>
      </c>
      <c r="B79" s="18" t="s">
        <v>45</v>
      </c>
      <c r="C79" s="19">
        <v>6089079</v>
      </c>
      <c r="D79" s="19">
        <v>6089079</v>
      </c>
      <c r="E79" s="19">
        <v>7515579</v>
      </c>
      <c r="F79" s="19">
        <v>13011613</v>
      </c>
      <c r="G79" s="19">
        <v>8609079</v>
      </c>
      <c r="H79" s="19">
        <v>8777079</v>
      </c>
      <c r="I79" s="19">
        <v>6181479</v>
      </c>
      <c r="J79" s="19">
        <v>7109079</v>
      </c>
      <c r="K79" s="19">
        <f t="shared" si="18"/>
        <v>63382066</v>
      </c>
      <c r="L79" s="19">
        <f t="shared" si="19"/>
        <v>7922758.25</v>
      </c>
    </row>
    <row r="80" spans="1:13" x14ac:dyDescent="0.2">
      <c r="A80" s="18">
        <v>7315</v>
      </c>
      <c r="B80" s="18" t="s">
        <v>46</v>
      </c>
      <c r="C80" s="19">
        <v>1208466</v>
      </c>
      <c r="D80" s="19">
        <v>1134173</v>
      </c>
      <c r="E80" s="19">
        <v>1274300</v>
      </c>
      <c r="F80" s="19">
        <v>1204329</v>
      </c>
      <c r="G80" s="19">
        <v>1070039</v>
      </c>
      <c r="H80" s="19">
        <v>1071060</v>
      </c>
      <c r="I80" s="19">
        <v>1066358</v>
      </c>
      <c r="J80" s="19">
        <v>1065095</v>
      </c>
      <c r="K80" s="19">
        <f t="shared" si="18"/>
        <v>9093820</v>
      </c>
      <c r="L80" s="19">
        <f t="shared" si="19"/>
        <v>1136727.5</v>
      </c>
    </row>
    <row r="81" spans="1:12" x14ac:dyDescent="0.2">
      <c r="A81" s="18">
        <v>7320</v>
      </c>
      <c r="B81" s="18" t="s">
        <v>47</v>
      </c>
      <c r="C81" s="19">
        <v>153930721</v>
      </c>
      <c r="D81" s="19">
        <v>155193062</v>
      </c>
      <c r="E81" s="19">
        <v>155197629</v>
      </c>
      <c r="F81" s="19">
        <v>155905329</v>
      </c>
      <c r="G81" s="19">
        <v>147519809</v>
      </c>
      <c r="H81" s="19">
        <v>149204420</v>
      </c>
      <c r="I81" s="19">
        <v>149695736</v>
      </c>
      <c r="J81" s="19">
        <v>148919935</v>
      </c>
      <c r="K81" s="19">
        <f t="shared" si="18"/>
        <v>1215566641</v>
      </c>
      <c r="L81" s="19">
        <f t="shared" si="19"/>
        <v>151945830.125</v>
      </c>
    </row>
    <row r="82" spans="1:12" x14ac:dyDescent="0.2">
      <c r="A82" s="18">
        <v>7330</v>
      </c>
      <c r="B82" s="18" t="s">
        <v>49</v>
      </c>
      <c r="C82" s="19">
        <v>11193456.33</v>
      </c>
      <c r="D82" s="19">
        <v>12168322.310000001</v>
      </c>
      <c r="E82" s="19">
        <v>11663014.140000001</v>
      </c>
      <c r="F82" s="19">
        <v>11696764.140000001</v>
      </c>
      <c r="G82" s="19">
        <v>12704547.52</v>
      </c>
      <c r="H82" s="19">
        <v>12732175.5</v>
      </c>
      <c r="I82" s="19">
        <v>12673204.52</v>
      </c>
      <c r="J82" s="19">
        <v>12979329.5</v>
      </c>
      <c r="K82" s="19">
        <f t="shared" si="18"/>
        <v>97810813.959999993</v>
      </c>
      <c r="L82" s="19">
        <f t="shared" si="19"/>
        <v>12226351.744999999</v>
      </c>
    </row>
    <row r="83" spans="1:12" x14ac:dyDescent="0.2">
      <c r="A83" s="18">
        <v>7335</v>
      </c>
      <c r="B83" s="18" t="s">
        <v>50</v>
      </c>
      <c r="C83" s="19">
        <v>84479460.219999999</v>
      </c>
      <c r="D83" s="19">
        <v>84891774.049999997</v>
      </c>
      <c r="E83" s="19">
        <v>106045052.76000001</v>
      </c>
      <c r="F83" s="19">
        <v>111459177.48</v>
      </c>
      <c r="G83" s="19">
        <v>100301466.78</v>
      </c>
      <c r="H83" s="19">
        <v>100769187.95</v>
      </c>
      <c r="I83" s="19">
        <v>96184858.609999999</v>
      </c>
      <c r="J83" s="19">
        <v>101518024.84</v>
      </c>
      <c r="K83" s="19">
        <f t="shared" si="18"/>
        <v>785649002.69000006</v>
      </c>
      <c r="L83" s="19">
        <f t="shared" si="19"/>
        <v>98206125.336250007</v>
      </c>
    </row>
    <row r="84" spans="1:12" x14ac:dyDescent="0.2">
      <c r="A84" s="18">
        <v>7341</v>
      </c>
      <c r="B84" s="18" t="s">
        <v>51</v>
      </c>
      <c r="C84" s="19">
        <v>171000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594000</v>
      </c>
      <c r="J84" s="19">
        <v>179000</v>
      </c>
      <c r="K84" s="19">
        <f t="shared" si="18"/>
        <v>944000</v>
      </c>
      <c r="L84" s="19">
        <f t="shared" si="19"/>
        <v>118000</v>
      </c>
    </row>
    <row r="85" spans="1:12" x14ac:dyDescent="0.2">
      <c r="A85" s="18">
        <v>7345</v>
      </c>
      <c r="B85" s="18" t="s">
        <v>52</v>
      </c>
      <c r="C85" s="19">
        <v>121669941.63</v>
      </c>
      <c r="D85" s="19">
        <v>85003876.530000001</v>
      </c>
      <c r="E85" s="19">
        <v>75059311.430000007</v>
      </c>
      <c r="F85" s="19">
        <v>117589245.94</v>
      </c>
      <c r="G85" s="19">
        <v>118984390.01000001</v>
      </c>
      <c r="H85" s="19">
        <v>101874597.97</v>
      </c>
      <c r="I85" s="19">
        <v>148672549.75999999</v>
      </c>
      <c r="J85" s="19">
        <v>102559736.95</v>
      </c>
      <c r="K85" s="19">
        <f t="shared" si="18"/>
        <v>871413650.22000003</v>
      </c>
      <c r="L85" s="19">
        <f t="shared" si="19"/>
        <v>108926706.2775</v>
      </c>
    </row>
    <row r="86" spans="1:12" x14ac:dyDescent="0.2">
      <c r="A86" s="18">
        <v>7350</v>
      </c>
      <c r="B86" s="18" t="s">
        <v>53</v>
      </c>
      <c r="C86" s="19">
        <v>9102065.4100000001</v>
      </c>
      <c r="D86" s="19">
        <v>13320493.52</v>
      </c>
      <c r="E86" s="19">
        <v>10070297.970000001</v>
      </c>
      <c r="F86" s="19">
        <v>6949658.7599999998</v>
      </c>
      <c r="G86" s="19">
        <v>23537818.789999999</v>
      </c>
      <c r="H86" s="19">
        <v>31933374.18</v>
      </c>
      <c r="I86" s="19">
        <v>4632679.09</v>
      </c>
      <c r="J86" s="19">
        <v>14923639.18</v>
      </c>
      <c r="K86" s="19">
        <f t="shared" si="18"/>
        <v>114470026.90000001</v>
      </c>
      <c r="L86" s="19">
        <f t="shared" si="19"/>
        <v>14308753.362500001</v>
      </c>
    </row>
    <row r="87" spans="1:12" x14ac:dyDescent="0.2">
      <c r="A87" s="18">
        <v>7355</v>
      </c>
      <c r="B87" s="18" t="s">
        <v>54</v>
      </c>
      <c r="C87" s="19">
        <v>4280717.83</v>
      </c>
      <c r="D87" s="19">
        <v>667210</v>
      </c>
      <c r="E87" s="19">
        <v>1508719</v>
      </c>
      <c r="F87" s="19">
        <v>3644895</v>
      </c>
      <c r="G87" s="19">
        <v>4772427.2</v>
      </c>
      <c r="H87" s="19">
        <v>576392</v>
      </c>
      <c r="I87" s="19">
        <v>978800</v>
      </c>
      <c r="J87" s="19">
        <v>980048</v>
      </c>
      <c r="K87" s="19">
        <f t="shared" si="18"/>
        <v>17409209.030000001</v>
      </c>
      <c r="L87" s="19">
        <f t="shared" si="19"/>
        <v>2176151.1287500001</v>
      </c>
    </row>
    <row r="88" spans="1:12" x14ac:dyDescent="0.2">
      <c r="A88" s="18">
        <v>7360</v>
      </c>
      <c r="B88" s="18" t="s">
        <v>55</v>
      </c>
      <c r="C88" s="19">
        <v>32187701</v>
      </c>
      <c r="D88" s="19">
        <v>32171881.620000001</v>
      </c>
      <c r="E88" s="19">
        <v>33659463.729999997</v>
      </c>
      <c r="F88" s="19">
        <v>40645153.460000001</v>
      </c>
      <c r="G88" s="19">
        <v>51323152</v>
      </c>
      <c r="H88" s="19">
        <v>57238013</v>
      </c>
      <c r="I88" s="19">
        <v>57549252.079999998</v>
      </c>
      <c r="J88" s="19">
        <v>57686877.5</v>
      </c>
      <c r="K88" s="19">
        <f t="shared" si="18"/>
        <v>362461494.38999999</v>
      </c>
      <c r="L88" s="19">
        <f t="shared" si="19"/>
        <v>45307686.798749998</v>
      </c>
    </row>
    <row r="89" spans="1:12" x14ac:dyDescent="0.2">
      <c r="A89" s="18">
        <v>7365</v>
      </c>
      <c r="B89" s="18" t="s">
        <v>56</v>
      </c>
      <c r="C89" s="19">
        <v>31773275.789999999</v>
      </c>
      <c r="D89" s="19">
        <v>47835968.829999998</v>
      </c>
      <c r="E89" s="19">
        <v>-51816339.450000003</v>
      </c>
      <c r="F89" s="19">
        <v>3454409.08</v>
      </c>
      <c r="G89" s="19">
        <v>3779633.25</v>
      </c>
      <c r="H89" s="19">
        <v>3779633.23</v>
      </c>
      <c r="I89" s="19">
        <v>6854687.5199999996</v>
      </c>
      <c r="J89" s="19">
        <v>6546129.9900000002</v>
      </c>
      <c r="K89" s="19">
        <f t="shared" si="18"/>
        <v>52207398.240000002</v>
      </c>
      <c r="L89" s="19">
        <f t="shared" si="19"/>
        <v>6525924.7800000003</v>
      </c>
    </row>
    <row r="90" spans="1:12" x14ac:dyDescent="0.2">
      <c r="A90" s="18">
        <v>7395</v>
      </c>
      <c r="B90" s="18" t="s">
        <v>57</v>
      </c>
      <c r="C90" s="19">
        <v>14677760.58</v>
      </c>
      <c r="D90" s="19">
        <v>21985583.75</v>
      </c>
      <c r="E90" s="19">
        <v>17771766.34</v>
      </c>
      <c r="F90" s="19">
        <v>15342761.210000001</v>
      </c>
      <c r="G90" s="19">
        <v>15309607.4</v>
      </c>
      <c r="H90" s="19">
        <v>18845991.719999999</v>
      </c>
      <c r="I90" s="19">
        <v>15814597.609999999</v>
      </c>
      <c r="J90" s="19">
        <v>13414329.02</v>
      </c>
      <c r="K90" s="19">
        <f t="shared" si="18"/>
        <v>133162397.63</v>
      </c>
      <c r="L90" s="19">
        <f t="shared" si="19"/>
        <v>16645299.703749999</v>
      </c>
    </row>
    <row r="91" spans="1:12" x14ac:dyDescent="0.2">
      <c r="A91" s="18">
        <v>7399</v>
      </c>
      <c r="B91" s="18" t="s">
        <v>82</v>
      </c>
      <c r="C91" s="19">
        <v>-603987684.78999996</v>
      </c>
      <c r="D91" s="19">
        <v>-602533023.61000001</v>
      </c>
      <c r="E91" s="19">
        <v>-537846414.91999996</v>
      </c>
      <c r="F91" s="19">
        <v>-633916293.07000005</v>
      </c>
      <c r="G91" s="19">
        <v>-639368684.45000005</v>
      </c>
      <c r="H91" s="19">
        <v>-639343281.54999995</v>
      </c>
      <c r="I91" s="19">
        <v>-658507983.19000006</v>
      </c>
      <c r="J91" s="19">
        <v>-620481190.98000002</v>
      </c>
      <c r="K91" s="19">
        <f t="shared" si="18"/>
        <v>-4935984556.5599995</v>
      </c>
      <c r="L91" s="19">
        <f t="shared" si="19"/>
        <v>-616998069.56999993</v>
      </c>
    </row>
    <row r="92" spans="1:12" x14ac:dyDescent="0.2">
      <c r="A92" s="18">
        <v>7435</v>
      </c>
      <c r="B92" s="18" t="s">
        <v>83</v>
      </c>
      <c r="C92" s="19">
        <v>122974385</v>
      </c>
      <c r="D92" s="19">
        <v>99542260</v>
      </c>
      <c r="E92" s="19">
        <v>152043382</v>
      </c>
      <c r="F92" s="19">
        <v>104639505</v>
      </c>
      <c r="G92" s="19">
        <v>141856601</v>
      </c>
      <c r="H92" s="19">
        <v>108574551</v>
      </c>
      <c r="I92" s="19">
        <v>80102973</v>
      </c>
      <c r="J92" s="19">
        <v>65399288.200000003</v>
      </c>
      <c r="K92" s="19">
        <f t="shared" si="18"/>
        <v>875132945.20000005</v>
      </c>
      <c r="L92" s="19">
        <f t="shared" si="19"/>
        <v>109391618.15000001</v>
      </c>
    </row>
    <row r="93" spans="1:12" x14ac:dyDescent="0.2">
      <c r="A93" s="18">
        <v>7499</v>
      </c>
      <c r="B93" s="18" t="s">
        <v>84</v>
      </c>
      <c r="C93" s="19">
        <v>-122974385</v>
      </c>
      <c r="D93" s="19">
        <v>-99542260</v>
      </c>
      <c r="E93" s="19">
        <v>-152043382</v>
      </c>
      <c r="F93" s="19">
        <v>-104639505</v>
      </c>
      <c r="G93" s="19">
        <v>-141856601</v>
      </c>
      <c r="H93" s="19">
        <v>-108574551</v>
      </c>
      <c r="I93" s="19">
        <v>-80102973</v>
      </c>
      <c r="J93" s="19">
        <v>-65399288.200000003</v>
      </c>
      <c r="K93" s="19">
        <f t="shared" si="18"/>
        <v>-875132945.20000005</v>
      </c>
      <c r="L93" s="19">
        <f t="shared" si="19"/>
        <v>-109391618.15000001</v>
      </c>
    </row>
    <row r="94" spans="1:12" x14ac:dyDescent="0.2">
      <c r="B94" s="15" t="s">
        <v>85</v>
      </c>
      <c r="C94" s="20">
        <f>SUM(C73:C93)</f>
        <v>0</v>
      </c>
      <c r="D94" s="20">
        <f t="shared" ref="D94:L94" si="20">SUM(D73:D93)</f>
        <v>0</v>
      </c>
      <c r="E94" s="20">
        <f t="shared" si="20"/>
        <v>0</v>
      </c>
      <c r="F94" s="20">
        <f t="shared" si="20"/>
        <v>0</v>
      </c>
      <c r="G94" s="20">
        <f t="shared" si="20"/>
        <v>0</v>
      </c>
      <c r="H94" s="20">
        <f t="shared" si="20"/>
        <v>0</v>
      </c>
      <c r="I94" s="20">
        <f t="shared" si="20"/>
        <v>0</v>
      </c>
      <c r="J94" s="20">
        <f t="shared" si="20"/>
        <v>0</v>
      </c>
      <c r="K94" s="20">
        <f t="shared" si="20"/>
        <v>9.5367431640625E-7</v>
      </c>
      <c r="L94" s="20">
        <f t="shared" si="20"/>
        <v>1.1920928955078125E-7</v>
      </c>
    </row>
  </sheetData>
  <printOptions horizontalCentered="1" verticalCentered="1"/>
  <pageMargins left="0.78740157480314965" right="0.78740157480314965" top="0.78740157480314965" bottom="0.78740157480314965" header="0" footer="0"/>
  <pageSetup scale="6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25"/>
  <sheetViews>
    <sheetView zoomScaleNormal="100" workbookViewId="0">
      <selection activeCell="F1" sqref="F1"/>
    </sheetView>
  </sheetViews>
  <sheetFormatPr baseColWidth="10" defaultRowHeight="11.25" x14ac:dyDescent="0.2"/>
  <cols>
    <col min="1" max="1" width="7.140625" style="18" bestFit="1" customWidth="1"/>
    <col min="2" max="2" width="26" style="18" bestFit="1" customWidth="1"/>
    <col min="3" max="10" width="9.5703125" style="18" bestFit="1" customWidth="1"/>
    <col min="11" max="14" width="9.5703125" style="18" customWidth="1"/>
    <col min="15" max="15" width="10.5703125" style="18" hidden="1" customWidth="1"/>
    <col min="16" max="16" width="9.28515625" style="18" hidden="1" customWidth="1"/>
    <col min="17" max="17" width="11.42578125" style="18" hidden="1" customWidth="1"/>
    <col min="18" max="18" width="2.42578125" style="18" hidden="1" customWidth="1"/>
    <col min="19" max="27" width="0" style="18" hidden="1" customWidth="1"/>
    <col min="28" max="260" width="11.42578125" style="18"/>
    <col min="261" max="261" width="7.140625" style="18" bestFit="1" customWidth="1"/>
    <col min="262" max="262" width="26" style="18" bestFit="1" customWidth="1"/>
    <col min="263" max="270" width="9.5703125" style="18" bestFit="1" customWidth="1"/>
    <col min="271" max="271" width="10.5703125" style="18" bestFit="1" customWidth="1"/>
    <col min="272" max="272" width="9.28515625" style="18" bestFit="1" customWidth="1"/>
    <col min="273" max="273" width="11.42578125" style="18"/>
    <col min="274" max="274" width="2.42578125" style="18" bestFit="1" customWidth="1"/>
    <col min="275" max="516" width="11.42578125" style="18"/>
    <col min="517" max="517" width="7.140625" style="18" bestFit="1" customWidth="1"/>
    <col min="518" max="518" width="26" style="18" bestFit="1" customWidth="1"/>
    <col min="519" max="526" width="9.5703125" style="18" bestFit="1" customWidth="1"/>
    <col min="527" max="527" width="10.5703125" style="18" bestFit="1" customWidth="1"/>
    <col min="528" max="528" width="9.28515625" style="18" bestFit="1" customWidth="1"/>
    <col min="529" max="529" width="11.42578125" style="18"/>
    <col min="530" max="530" width="2.42578125" style="18" bestFit="1" customWidth="1"/>
    <col min="531" max="772" width="11.42578125" style="18"/>
    <col min="773" max="773" width="7.140625" style="18" bestFit="1" customWidth="1"/>
    <col min="774" max="774" width="26" style="18" bestFit="1" customWidth="1"/>
    <col min="775" max="782" width="9.5703125" style="18" bestFit="1" customWidth="1"/>
    <col min="783" max="783" width="10.5703125" style="18" bestFit="1" customWidth="1"/>
    <col min="784" max="784" width="9.28515625" style="18" bestFit="1" customWidth="1"/>
    <col min="785" max="785" width="11.42578125" style="18"/>
    <col min="786" max="786" width="2.42578125" style="18" bestFit="1" customWidth="1"/>
    <col min="787" max="1028" width="11.42578125" style="18"/>
    <col min="1029" max="1029" width="7.140625" style="18" bestFit="1" customWidth="1"/>
    <col min="1030" max="1030" width="26" style="18" bestFit="1" customWidth="1"/>
    <col min="1031" max="1038" width="9.5703125" style="18" bestFit="1" customWidth="1"/>
    <col min="1039" max="1039" width="10.5703125" style="18" bestFit="1" customWidth="1"/>
    <col min="1040" max="1040" width="9.28515625" style="18" bestFit="1" customWidth="1"/>
    <col min="1041" max="1041" width="11.42578125" style="18"/>
    <col min="1042" max="1042" width="2.42578125" style="18" bestFit="1" customWidth="1"/>
    <col min="1043" max="1284" width="11.42578125" style="18"/>
    <col min="1285" max="1285" width="7.140625" style="18" bestFit="1" customWidth="1"/>
    <col min="1286" max="1286" width="26" style="18" bestFit="1" customWidth="1"/>
    <col min="1287" max="1294" width="9.5703125" style="18" bestFit="1" customWidth="1"/>
    <col min="1295" max="1295" width="10.5703125" style="18" bestFit="1" customWidth="1"/>
    <col min="1296" max="1296" width="9.28515625" style="18" bestFit="1" customWidth="1"/>
    <col min="1297" max="1297" width="11.42578125" style="18"/>
    <col min="1298" max="1298" width="2.42578125" style="18" bestFit="1" customWidth="1"/>
    <col min="1299" max="1540" width="11.42578125" style="18"/>
    <col min="1541" max="1541" width="7.140625" style="18" bestFit="1" customWidth="1"/>
    <col min="1542" max="1542" width="26" style="18" bestFit="1" customWidth="1"/>
    <col min="1543" max="1550" width="9.5703125" style="18" bestFit="1" customWidth="1"/>
    <col min="1551" max="1551" width="10.5703125" style="18" bestFit="1" customWidth="1"/>
    <col min="1552" max="1552" width="9.28515625" style="18" bestFit="1" customWidth="1"/>
    <col min="1553" max="1553" width="11.42578125" style="18"/>
    <col min="1554" max="1554" width="2.42578125" style="18" bestFit="1" customWidth="1"/>
    <col min="1555" max="1796" width="11.42578125" style="18"/>
    <col min="1797" max="1797" width="7.140625" style="18" bestFit="1" customWidth="1"/>
    <col min="1798" max="1798" width="26" style="18" bestFit="1" customWidth="1"/>
    <col min="1799" max="1806" width="9.5703125" style="18" bestFit="1" customWidth="1"/>
    <col min="1807" max="1807" width="10.5703125" style="18" bestFit="1" customWidth="1"/>
    <col min="1808" max="1808" width="9.28515625" style="18" bestFit="1" customWidth="1"/>
    <col min="1809" max="1809" width="11.42578125" style="18"/>
    <col min="1810" max="1810" width="2.42578125" style="18" bestFit="1" customWidth="1"/>
    <col min="1811" max="2052" width="11.42578125" style="18"/>
    <col min="2053" max="2053" width="7.140625" style="18" bestFit="1" customWidth="1"/>
    <col min="2054" max="2054" width="26" style="18" bestFit="1" customWidth="1"/>
    <col min="2055" max="2062" width="9.5703125" style="18" bestFit="1" customWidth="1"/>
    <col min="2063" max="2063" width="10.5703125" style="18" bestFit="1" customWidth="1"/>
    <col min="2064" max="2064" width="9.28515625" style="18" bestFit="1" customWidth="1"/>
    <col min="2065" max="2065" width="11.42578125" style="18"/>
    <col min="2066" max="2066" width="2.42578125" style="18" bestFit="1" customWidth="1"/>
    <col min="2067" max="2308" width="11.42578125" style="18"/>
    <col min="2309" max="2309" width="7.140625" style="18" bestFit="1" customWidth="1"/>
    <col min="2310" max="2310" width="26" style="18" bestFit="1" customWidth="1"/>
    <col min="2311" max="2318" width="9.5703125" style="18" bestFit="1" customWidth="1"/>
    <col min="2319" max="2319" width="10.5703125" style="18" bestFit="1" customWidth="1"/>
    <col min="2320" max="2320" width="9.28515625" style="18" bestFit="1" customWidth="1"/>
    <col min="2321" max="2321" width="11.42578125" style="18"/>
    <col min="2322" max="2322" width="2.42578125" style="18" bestFit="1" customWidth="1"/>
    <col min="2323" max="2564" width="11.42578125" style="18"/>
    <col min="2565" max="2565" width="7.140625" style="18" bestFit="1" customWidth="1"/>
    <col min="2566" max="2566" width="26" style="18" bestFit="1" customWidth="1"/>
    <col min="2567" max="2574" width="9.5703125" style="18" bestFit="1" customWidth="1"/>
    <col min="2575" max="2575" width="10.5703125" style="18" bestFit="1" customWidth="1"/>
    <col min="2576" max="2576" width="9.28515625" style="18" bestFit="1" customWidth="1"/>
    <col min="2577" max="2577" width="11.42578125" style="18"/>
    <col min="2578" max="2578" width="2.42578125" style="18" bestFit="1" customWidth="1"/>
    <col min="2579" max="2820" width="11.42578125" style="18"/>
    <col min="2821" max="2821" width="7.140625" style="18" bestFit="1" customWidth="1"/>
    <col min="2822" max="2822" width="26" style="18" bestFit="1" customWidth="1"/>
    <col min="2823" max="2830" width="9.5703125" style="18" bestFit="1" customWidth="1"/>
    <col min="2831" max="2831" width="10.5703125" style="18" bestFit="1" customWidth="1"/>
    <col min="2832" max="2832" width="9.28515625" style="18" bestFit="1" customWidth="1"/>
    <col min="2833" max="2833" width="11.42578125" style="18"/>
    <col min="2834" max="2834" width="2.42578125" style="18" bestFit="1" customWidth="1"/>
    <col min="2835" max="3076" width="11.42578125" style="18"/>
    <col min="3077" max="3077" width="7.140625" style="18" bestFit="1" customWidth="1"/>
    <col min="3078" max="3078" width="26" style="18" bestFit="1" customWidth="1"/>
    <col min="3079" max="3086" width="9.5703125" style="18" bestFit="1" customWidth="1"/>
    <col min="3087" max="3087" width="10.5703125" style="18" bestFit="1" customWidth="1"/>
    <col min="3088" max="3088" width="9.28515625" style="18" bestFit="1" customWidth="1"/>
    <col min="3089" max="3089" width="11.42578125" style="18"/>
    <col min="3090" max="3090" width="2.42578125" style="18" bestFit="1" customWidth="1"/>
    <col min="3091" max="3332" width="11.42578125" style="18"/>
    <col min="3333" max="3333" width="7.140625" style="18" bestFit="1" customWidth="1"/>
    <col min="3334" max="3334" width="26" style="18" bestFit="1" customWidth="1"/>
    <col min="3335" max="3342" width="9.5703125" style="18" bestFit="1" customWidth="1"/>
    <col min="3343" max="3343" width="10.5703125" style="18" bestFit="1" customWidth="1"/>
    <col min="3344" max="3344" width="9.28515625" style="18" bestFit="1" customWidth="1"/>
    <col min="3345" max="3345" width="11.42578125" style="18"/>
    <col min="3346" max="3346" width="2.42578125" style="18" bestFit="1" customWidth="1"/>
    <col min="3347" max="3588" width="11.42578125" style="18"/>
    <col min="3589" max="3589" width="7.140625" style="18" bestFit="1" customWidth="1"/>
    <col min="3590" max="3590" width="26" style="18" bestFit="1" customWidth="1"/>
    <col min="3591" max="3598" width="9.5703125" style="18" bestFit="1" customWidth="1"/>
    <col min="3599" max="3599" width="10.5703125" style="18" bestFit="1" customWidth="1"/>
    <col min="3600" max="3600" width="9.28515625" style="18" bestFit="1" customWidth="1"/>
    <col min="3601" max="3601" width="11.42578125" style="18"/>
    <col min="3602" max="3602" width="2.42578125" style="18" bestFit="1" customWidth="1"/>
    <col min="3603" max="3844" width="11.42578125" style="18"/>
    <col min="3845" max="3845" width="7.140625" style="18" bestFit="1" customWidth="1"/>
    <col min="3846" max="3846" width="26" style="18" bestFit="1" customWidth="1"/>
    <col min="3847" max="3854" width="9.5703125" style="18" bestFit="1" customWidth="1"/>
    <col min="3855" max="3855" width="10.5703125" style="18" bestFit="1" customWidth="1"/>
    <col min="3856" max="3856" width="9.28515625" style="18" bestFit="1" customWidth="1"/>
    <col min="3857" max="3857" width="11.42578125" style="18"/>
    <col min="3858" max="3858" width="2.42578125" style="18" bestFit="1" customWidth="1"/>
    <col min="3859" max="4100" width="11.42578125" style="18"/>
    <col min="4101" max="4101" width="7.140625" style="18" bestFit="1" customWidth="1"/>
    <col min="4102" max="4102" width="26" style="18" bestFit="1" customWidth="1"/>
    <col min="4103" max="4110" width="9.5703125" style="18" bestFit="1" customWidth="1"/>
    <col min="4111" max="4111" width="10.5703125" style="18" bestFit="1" customWidth="1"/>
    <col min="4112" max="4112" width="9.28515625" style="18" bestFit="1" customWidth="1"/>
    <col min="4113" max="4113" width="11.42578125" style="18"/>
    <col min="4114" max="4114" width="2.42578125" style="18" bestFit="1" customWidth="1"/>
    <col min="4115" max="4356" width="11.42578125" style="18"/>
    <col min="4357" max="4357" width="7.140625" style="18" bestFit="1" customWidth="1"/>
    <col min="4358" max="4358" width="26" style="18" bestFit="1" customWidth="1"/>
    <col min="4359" max="4366" width="9.5703125" style="18" bestFit="1" customWidth="1"/>
    <col min="4367" max="4367" width="10.5703125" style="18" bestFit="1" customWidth="1"/>
    <col min="4368" max="4368" width="9.28515625" style="18" bestFit="1" customWidth="1"/>
    <col min="4369" max="4369" width="11.42578125" style="18"/>
    <col min="4370" max="4370" width="2.42578125" style="18" bestFit="1" customWidth="1"/>
    <col min="4371" max="4612" width="11.42578125" style="18"/>
    <col min="4613" max="4613" width="7.140625" style="18" bestFit="1" customWidth="1"/>
    <col min="4614" max="4614" width="26" style="18" bestFit="1" customWidth="1"/>
    <col min="4615" max="4622" width="9.5703125" style="18" bestFit="1" customWidth="1"/>
    <col min="4623" max="4623" width="10.5703125" style="18" bestFit="1" customWidth="1"/>
    <col min="4624" max="4624" width="9.28515625" style="18" bestFit="1" customWidth="1"/>
    <col min="4625" max="4625" width="11.42578125" style="18"/>
    <col min="4626" max="4626" width="2.42578125" style="18" bestFit="1" customWidth="1"/>
    <col min="4627" max="4868" width="11.42578125" style="18"/>
    <col min="4869" max="4869" width="7.140625" style="18" bestFit="1" customWidth="1"/>
    <col min="4870" max="4870" width="26" style="18" bestFit="1" customWidth="1"/>
    <col min="4871" max="4878" width="9.5703125" style="18" bestFit="1" customWidth="1"/>
    <col min="4879" max="4879" width="10.5703125" style="18" bestFit="1" customWidth="1"/>
    <col min="4880" max="4880" width="9.28515625" style="18" bestFit="1" customWidth="1"/>
    <col min="4881" max="4881" width="11.42578125" style="18"/>
    <col min="4882" max="4882" width="2.42578125" style="18" bestFit="1" customWidth="1"/>
    <col min="4883" max="5124" width="11.42578125" style="18"/>
    <col min="5125" max="5125" width="7.140625" style="18" bestFit="1" customWidth="1"/>
    <col min="5126" max="5126" width="26" style="18" bestFit="1" customWidth="1"/>
    <col min="5127" max="5134" width="9.5703125" style="18" bestFit="1" customWidth="1"/>
    <col min="5135" max="5135" width="10.5703125" style="18" bestFit="1" customWidth="1"/>
    <col min="5136" max="5136" width="9.28515625" style="18" bestFit="1" customWidth="1"/>
    <col min="5137" max="5137" width="11.42578125" style="18"/>
    <col min="5138" max="5138" width="2.42578125" style="18" bestFit="1" customWidth="1"/>
    <col min="5139" max="5380" width="11.42578125" style="18"/>
    <col min="5381" max="5381" width="7.140625" style="18" bestFit="1" customWidth="1"/>
    <col min="5382" max="5382" width="26" style="18" bestFit="1" customWidth="1"/>
    <col min="5383" max="5390" width="9.5703125" style="18" bestFit="1" customWidth="1"/>
    <col min="5391" max="5391" width="10.5703125" style="18" bestFit="1" customWidth="1"/>
    <col min="5392" max="5392" width="9.28515625" style="18" bestFit="1" customWidth="1"/>
    <col min="5393" max="5393" width="11.42578125" style="18"/>
    <col min="5394" max="5394" width="2.42578125" style="18" bestFit="1" customWidth="1"/>
    <col min="5395" max="5636" width="11.42578125" style="18"/>
    <col min="5637" max="5637" width="7.140625" style="18" bestFit="1" customWidth="1"/>
    <col min="5638" max="5638" width="26" style="18" bestFit="1" customWidth="1"/>
    <col min="5639" max="5646" width="9.5703125" style="18" bestFit="1" customWidth="1"/>
    <col min="5647" max="5647" width="10.5703125" style="18" bestFit="1" customWidth="1"/>
    <col min="5648" max="5648" width="9.28515625" style="18" bestFit="1" customWidth="1"/>
    <col min="5649" max="5649" width="11.42578125" style="18"/>
    <col min="5650" max="5650" width="2.42578125" style="18" bestFit="1" customWidth="1"/>
    <col min="5651" max="5892" width="11.42578125" style="18"/>
    <col min="5893" max="5893" width="7.140625" style="18" bestFit="1" customWidth="1"/>
    <col min="5894" max="5894" width="26" style="18" bestFit="1" customWidth="1"/>
    <col min="5895" max="5902" width="9.5703125" style="18" bestFit="1" customWidth="1"/>
    <col min="5903" max="5903" width="10.5703125" style="18" bestFit="1" customWidth="1"/>
    <col min="5904" max="5904" width="9.28515625" style="18" bestFit="1" customWidth="1"/>
    <col min="5905" max="5905" width="11.42578125" style="18"/>
    <col min="5906" max="5906" width="2.42578125" style="18" bestFit="1" customWidth="1"/>
    <col min="5907" max="6148" width="11.42578125" style="18"/>
    <col min="6149" max="6149" width="7.140625" style="18" bestFit="1" customWidth="1"/>
    <col min="6150" max="6150" width="26" style="18" bestFit="1" customWidth="1"/>
    <col min="6151" max="6158" width="9.5703125" style="18" bestFit="1" customWidth="1"/>
    <col min="6159" max="6159" width="10.5703125" style="18" bestFit="1" customWidth="1"/>
    <col min="6160" max="6160" width="9.28515625" style="18" bestFit="1" customWidth="1"/>
    <col min="6161" max="6161" width="11.42578125" style="18"/>
    <col min="6162" max="6162" width="2.42578125" style="18" bestFit="1" customWidth="1"/>
    <col min="6163" max="6404" width="11.42578125" style="18"/>
    <col min="6405" max="6405" width="7.140625" style="18" bestFit="1" customWidth="1"/>
    <col min="6406" max="6406" width="26" style="18" bestFit="1" customWidth="1"/>
    <col min="6407" max="6414" width="9.5703125" style="18" bestFit="1" customWidth="1"/>
    <col min="6415" max="6415" width="10.5703125" style="18" bestFit="1" customWidth="1"/>
    <col min="6416" max="6416" width="9.28515625" style="18" bestFit="1" customWidth="1"/>
    <col min="6417" max="6417" width="11.42578125" style="18"/>
    <col min="6418" max="6418" width="2.42578125" style="18" bestFit="1" customWidth="1"/>
    <col min="6419" max="6660" width="11.42578125" style="18"/>
    <col min="6661" max="6661" width="7.140625" style="18" bestFit="1" customWidth="1"/>
    <col min="6662" max="6662" width="26" style="18" bestFit="1" customWidth="1"/>
    <col min="6663" max="6670" width="9.5703125" style="18" bestFit="1" customWidth="1"/>
    <col min="6671" max="6671" width="10.5703125" style="18" bestFit="1" customWidth="1"/>
    <col min="6672" max="6672" width="9.28515625" style="18" bestFit="1" customWidth="1"/>
    <col min="6673" max="6673" width="11.42578125" style="18"/>
    <col min="6674" max="6674" width="2.42578125" style="18" bestFit="1" customWidth="1"/>
    <col min="6675" max="6916" width="11.42578125" style="18"/>
    <col min="6917" max="6917" width="7.140625" style="18" bestFit="1" customWidth="1"/>
    <col min="6918" max="6918" width="26" style="18" bestFit="1" customWidth="1"/>
    <col min="6919" max="6926" width="9.5703125" style="18" bestFit="1" customWidth="1"/>
    <col min="6927" max="6927" width="10.5703125" style="18" bestFit="1" customWidth="1"/>
    <col min="6928" max="6928" width="9.28515625" style="18" bestFit="1" customWidth="1"/>
    <col min="6929" max="6929" width="11.42578125" style="18"/>
    <col min="6930" max="6930" width="2.42578125" style="18" bestFit="1" customWidth="1"/>
    <col min="6931" max="7172" width="11.42578125" style="18"/>
    <col min="7173" max="7173" width="7.140625" style="18" bestFit="1" customWidth="1"/>
    <col min="7174" max="7174" width="26" style="18" bestFit="1" customWidth="1"/>
    <col min="7175" max="7182" width="9.5703125" style="18" bestFit="1" customWidth="1"/>
    <col min="7183" max="7183" width="10.5703125" style="18" bestFit="1" customWidth="1"/>
    <col min="7184" max="7184" width="9.28515625" style="18" bestFit="1" customWidth="1"/>
    <col min="7185" max="7185" width="11.42578125" style="18"/>
    <col min="7186" max="7186" width="2.42578125" style="18" bestFit="1" customWidth="1"/>
    <col min="7187" max="7428" width="11.42578125" style="18"/>
    <col min="7429" max="7429" width="7.140625" style="18" bestFit="1" customWidth="1"/>
    <col min="7430" max="7430" width="26" style="18" bestFit="1" customWidth="1"/>
    <col min="7431" max="7438" width="9.5703125" style="18" bestFit="1" customWidth="1"/>
    <col min="7439" max="7439" width="10.5703125" style="18" bestFit="1" customWidth="1"/>
    <col min="7440" max="7440" width="9.28515625" style="18" bestFit="1" customWidth="1"/>
    <col min="7441" max="7441" width="11.42578125" style="18"/>
    <col min="7442" max="7442" width="2.42578125" style="18" bestFit="1" customWidth="1"/>
    <col min="7443" max="7684" width="11.42578125" style="18"/>
    <col min="7685" max="7685" width="7.140625" style="18" bestFit="1" customWidth="1"/>
    <col min="7686" max="7686" width="26" style="18" bestFit="1" customWidth="1"/>
    <col min="7687" max="7694" width="9.5703125" style="18" bestFit="1" customWidth="1"/>
    <col min="7695" max="7695" width="10.5703125" style="18" bestFit="1" customWidth="1"/>
    <col min="7696" max="7696" width="9.28515625" style="18" bestFit="1" customWidth="1"/>
    <col min="7697" max="7697" width="11.42578125" style="18"/>
    <col min="7698" max="7698" width="2.42578125" style="18" bestFit="1" customWidth="1"/>
    <col min="7699" max="7940" width="11.42578125" style="18"/>
    <col min="7941" max="7941" width="7.140625" style="18" bestFit="1" customWidth="1"/>
    <col min="7942" max="7942" width="26" style="18" bestFit="1" customWidth="1"/>
    <col min="7943" max="7950" width="9.5703125" style="18" bestFit="1" customWidth="1"/>
    <col min="7951" max="7951" width="10.5703125" style="18" bestFit="1" customWidth="1"/>
    <col min="7952" max="7952" width="9.28515625" style="18" bestFit="1" customWidth="1"/>
    <col min="7953" max="7953" width="11.42578125" style="18"/>
    <col min="7954" max="7954" width="2.42578125" style="18" bestFit="1" customWidth="1"/>
    <col min="7955" max="8196" width="11.42578125" style="18"/>
    <col min="8197" max="8197" width="7.140625" style="18" bestFit="1" customWidth="1"/>
    <col min="8198" max="8198" width="26" style="18" bestFit="1" customWidth="1"/>
    <col min="8199" max="8206" width="9.5703125" style="18" bestFit="1" customWidth="1"/>
    <col min="8207" max="8207" width="10.5703125" style="18" bestFit="1" customWidth="1"/>
    <col min="8208" max="8208" width="9.28515625" style="18" bestFit="1" customWidth="1"/>
    <col min="8209" max="8209" width="11.42578125" style="18"/>
    <col min="8210" max="8210" width="2.42578125" style="18" bestFit="1" customWidth="1"/>
    <col min="8211" max="8452" width="11.42578125" style="18"/>
    <col min="8453" max="8453" width="7.140625" style="18" bestFit="1" customWidth="1"/>
    <col min="8454" max="8454" width="26" style="18" bestFit="1" customWidth="1"/>
    <col min="8455" max="8462" width="9.5703125" style="18" bestFit="1" customWidth="1"/>
    <col min="8463" max="8463" width="10.5703125" style="18" bestFit="1" customWidth="1"/>
    <col min="8464" max="8464" width="9.28515625" style="18" bestFit="1" customWidth="1"/>
    <col min="8465" max="8465" width="11.42578125" style="18"/>
    <col min="8466" max="8466" width="2.42578125" style="18" bestFit="1" customWidth="1"/>
    <col min="8467" max="8708" width="11.42578125" style="18"/>
    <col min="8709" max="8709" width="7.140625" style="18" bestFit="1" customWidth="1"/>
    <col min="8710" max="8710" width="26" style="18" bestFit="1" customWidth="1"/>
    <col min="8711" max="8718" width="9.5703125" style="18" bestFit="1" customWidth="1"/>
    <col min="8719" max="8719" width="10.5703125" style="18" bestFit="1" customWidth="1"/>
    <col min="8720" max="8720" width="9.28515625" style="18" bestFit="1" customWidth="1"/>
    <col min="8721" max="8721" width="11.42578125" style="18"/>
    <col min="8722" max="8722" width="2.42578125" style="18" bestFit="1" customWidth="1"/>
    <col min="8723" max="8964" width="11.42578125" style="18"/>
    <col min="8965" max="8965" width="7.140625" style="18" bestFit="1" customWidth="1"/>
    <col min="8966" max="8966" width="26" style="18" bestFit="1" customWidth="1"/>
    <col min="8967" max="8974" width="9.5703125" style="18" bestFit="1" customWidth="1"/>
    <col min="8975" max="8975" width="10.5703125" style="18" bestFit="1" customWidth="1"/>
    <col min="8976" max="8976" width="9.28515625" style="18" bestFit="1" customWidth="1"/>
    <col min="8977" max="8977" width="11.42578125" style="18"/>
    <col min="8978" max="8978" width="2.42578125" style="18" bestFit="1" customWidth="1"/>
    <col min="8979" max="9220" width="11.42578125" style="18"/>
    <col min="9221" max="9221" width="7.140625" style="18" bestFit="1" customWidth="1"/>
    <col min="9222" max="9222" width="26" style="18" bestFit="1" customWidth="1"/>
    <col min="9223" max="9230" width="9.5703125" style="18" bestFit="1" customWidth="1"/>
    <col min="9231" max="9231" width="10.5703125" style="18" bestFit="1" customWidth="1"/>
    <col min="9232" max="9232" width="9.28515625" style="18" bestFit="1" customWidth="1"/>
    <col min="9233" max="9233" width="11.42578125" style="18"/>
    <col min="9234" max="9234" width="2.42578125" style="18" bestFit="1" customWidth="1"/>
    <col min="9235" max="9476" width="11.42578125" style="18"/>
    <col min="9477" max="9477" width="7.140625" style="18" bestFit="1" customWidth="1"/>
    <col min="9478" max="9478" width="26" style="18" bestFit="1" customWidth="1"/>
    <col min="9479" max="9486" width="9.5703125" style="18" bestFit="1" customWidth="1"/>
    <col min="9487" max="9487" width="10.5703125" style="18" bestFit="1" customWidth="1"/>
    <col min="9488" max="9488" width="9.28515625" style="18" bestFit="1" customWidth="1"/>
    <col min="9489" max="9489" width="11.42578125" style="18"/>
    <col min="9490" max="9490" width="2.42578125" style="18" bestFit="1" customWidth="1"/>
    <col min="9491" max="9732" width="11.42578125" style="18"/>
    <col min="9733" max="9733" width="7.140625" style="18" bestFit="1" customWidth="1"/>
    <col min="9734" max="9734" width="26" style="18" bestFit="1" customWidth="1"/>
    <col min="9735" max="9742" width="9.5703125" style="18" bestFit="1" customWidth="1"/>
    <col min="9743" max="9743" width="10.5703125" style="18" bestFit="1" customWidth="1"/>
    <col min="9744" max="9744" width="9.28515625" style="18" bestFit="1" customWidth="1"/>
    <col min="9745" max="9745" width="11.42578125" style="18"/>
    <col min="9746" max="9746" width="2.42578125" style="18" bestFit="1" customWidth="1"/>
    <col min="9747" max="9988" width="11.42578125" style="18"/>
    <col min="9989" max="9989" width="7.140625" style="18" bestFit="1" customWidth="1"/>
    <col min="9990" max="9990" width="26" style="18" bestFit="1" customWidth="1"/>
    <col min="9991" max="9998" width="9.5703125" style="18" bestFit="1" customWidth="1"/>
    <col min="9999" max="9999" width="10.5703125" style="18" bestFit="1" customWidth="1"/>
    <col min="10000" max="10000" width="9.28515625" style="18" bestFit="1" customWidth="1"/>
    <col min="10001" max="10001" width="11.42578125" style="18"/>
    <col min="10002" max="10002" width="2.42578125" style="18" bestFit="1" customWidth="1"/>
    <col min="10003" max="10244" width="11.42578125" style="18"/>
    <col min="10245" max="10245" width="7.140625" style="18" bestFit="1" customWidth="1"/>
    <col min="10246" max="10246" width="26" style="18" bestFit="1" customWidth="1"/>
    <col min="10247" max="10254" width="9.5703125" style="18" bestFit="1" customWidth="1"/>
    <col min="10255" max="10255" width="10.5703125" style="18" bestFit="1" customWidth="1"/>
    <col min="10256" max="10256" width="9.28515625" style="18" bestFit="1" customWidth="1"/>
    <col min="10257" max="10257" width="11.42578125" style="18"/>
    <col min="10258" max="10258" width="2.42578125" style="18" bestFit="1" customWidth="1"/>
    <col min="10259" max="10500" width="11.42578125" style="18"/>
    <col min="10501" max="10501" width="7.140625" style="18" bestFit="1" customWidth="1"/>
    <col min="10502" max="10502" width="26" style="18" bestFit="1" customWidth="1"/>
    <col min="10503" max="10510" width="9.5703125" style="18" bestFit="1" customWidth="1"/>
    <col min="10511" max="10511" width="10.5703125" style="18" bestFit="1" customWidth="1"/>
    <col min="10512" max="10512" width="9.28515625" style="18" bestFit="1" customWidth="1"/>
    <col min="10513" max="10513" width="11.42578125" style="18"/>
    <col min="10514" max="10514" width="2.42578125" style="18" bestFit="1" customWidth="1"/>
    <col min="10515" max="10756" width="11.42578125" style="18"/>
    <col min="10757" max="10757" width="7.140625" style="18" bestFit="1" customWidth="1"/>
    <col min="10758" max="10758" width="26" style="18" bestFit="1" customWidth="1"/>
    <col min="10759" max="10766" width="9.5703125" style="18" bestFit="1" customWidth="1"/>
    <col min="10767" max="10767" width="10.5703125" style="18" bestFit="1" customWidth="1"/>
    <col min="10768" max="10768" width="9.28515625" style="18" bestFit="1" customWidth="1"/>
    <col min="10769" max="10769" width="11.42578125" style="18"/>
    <col min="10770" max="10770" width="2.42578125" style="18" bestFit="1" customWidth="1"/>
    <col min="10771" max="11012" width="11.42578125" style="18"/>
    <col min="11013" max="11013" width="7.140625" style="18" bestFit="1" customWidth="1"/>
    <col min="11014" max="11014" width="26" style="18" bestFit="1" customWidth="1"/>
    <col min="11015" max="11022" width="9.5703125" style="18" bestFit="1" customWidth="1"/>
    <col min="11023" max="11023" width="10.5703125" style="18" bestFit="1" customWidth="1"/>
    <col min="11024" max="11024" width="9.28515625" style="18" bestFit="1" customWidth="1"/>
    <col min="11025" max="11025" width="11.42578125" style="18"/>
    <col min="11026" max="11026" width="2.42578125" style="18" bestFit="1" customWidth="1"/>
    <col min="11027" max="11268" width="11.42578125" style="18"/>
    <col min="11269" max="11269" width="7.140625" style="18" bestFit="1" customWidth="1"/>
    <col min="11270" max="11270" width="26" style="18" bestFit="1" customWidth="1"/>
    <col min="11271" max="11278" width="9.5703125" style="18" bestFit="1" customWidth="1"/>
    <col min="11279" max="11279" width="10.5703125" style="18" bestFit="1" customWidth="1"/>
    <col min="11280" max="11280" width="9.28515625" style="18" bestFit="1" customWidth="1"/>
    <col min="11281" max="11281" width="11.42578125" style="18"/>
    <col min="11282" max="11282" width="2.42578125" style="18" bestFit="1" customWidth="1"/>
    <col min="11283" max="11524" width="11.42578125" style="18"/>
    <col min="11525" max="11525" width="7.140625" style="18" bestFit="1" customWidth="1"/>
    <col min="11526" max="11526" width="26" style="18" bestFit="1" customWidth="1"/>
    <col min="11527" max="11534" width="9.5703125" style="18" bestFit="1" customWidth="1"/>
    <col min="11535" max="11535" width="10.5703125" style="18" bestFit="1" customWidth="1"/>
    <col min="11536" max="11536" width="9.28515625" style="18" bestFit="1" customWidth="1"/>
    <col min="11537" max="11537" width="11.42578125" style="18"/>
    <col min="11538" max="11538" width="2.42578125" style="18" bestFit="1" customWidth="1"/>
    <col min="11539" max="11780" width="11.42578125" style="18"/>
    <col min="11781" max="11781" width="7.140625" style="18" bestFit="1" customWidth="1"/>
    <col min="11782" max="11782" width="26" style="18" bestFit="1" customWidth="1"/>
    <col min="11783" max="11790" width="9.5703125" style="18" bestFit="1" customWidth="1"/>
    <col min="11791" max="11791" width="10.5703125" style="18" bestFit="1" customWidth="1"/>
    <col min="11792" max="11792" width="9.28515625" style="18" bestFit="1" customWidth="1"/>
    <col min="11793" max="11793" width="11.42578125" style="18"/>
    <col min="11794" max="11794" width="2.42578125" style="18" bestFit="1" customWidth="1"/>
    <col min="11795" max="12036" width="11.42578125" style="18"/>
    <col min="12037" max="12037" width="7.140625" style="18" bestFit="1" customWidth="1"/>
    <col min="12038" max="12038" width="26" style="18" bestFit="1" customWidth="1"/>
    <col min="12039" max="12046" width="9.5703125" style="18" bestFit="1" customWidth="1"/>
    <col min="12047" max="12047" width="10.5703125" style="18" bestFit="1" customWidth="1"/>
    <col min="12048" max="12048" width="9.28515625" style="18" bestFit="1" customWidth="1"/>
    <col min="12049" max="12049" width="11.42578125" style="18"/>
    <col min="12050" max="12050" width="2.42578125" style="18" bestFit="1" customWidth="1"/>
    <col min="12051" max="12292" width="11.42578125" style="18"/>
    <col min="12293" max="12293" width="7.140625" style="18" bestFit="1" customWidth="1"/>
    <col min="12294" max="12294" width="26" style="18" bestFit="1" customWidth="1"/>
    <col min="12295" max="12302" width="9.5703125" style="18" bestFit="1" customWidth="1"/>
    <col min="12303" max="12303" width="10.5703125" style="18" bestFit="1" customWidth="1"/>
    <col min="12304" max="12304" width="9.28515625" style="18" bestFit="1" customWidth="1"/>
    <col min="12305" max="12305" width="11.42578125" style="18"/>
    <col min="12306" max="12306" width="2.42578125" style="18" bestFit="1" customWidth="1"/>
    <col min="12307" max="12548" width="11.42578125" style="18"/>
    <col min="12549" max="12549" width="7.140625" style="18" bestFit="1" customWidth="1"/>
    <col min="12550" max="12550" width="26" style="18" bestFit="1" customWidth="1"/>
    <col min="12551" max="12558" width="9.5703125" style="18" bestFit="1" customWidth="1"/>
    <col min="12559" max="12559" width="10.5703125" style="18" bestFit="1" customWidth="1"/>
    <col min="12560" max="12560" width="9.28515625" style="18" bestFit="1" customWidth="1"/>
    <col min="12561" max="12561" width="11.42578125" style="18"/>
    <col min="12562" max="12562" width="2.42578125" style="18" bestFit="1" customWidth="1"/>
    <col min="12563" max="12804" width="11.42578125" style="18"/>
    <col min="12805" max="12805" width="7.140625" style="18" bestFit="1" customWidth="1"/>
    <col min="12806" max="12806" width="26" style="18" bestFit="1" customWidth="1"/>
    <col min="12807" max="12814" width="9.5703125" style="18" bestFit="1" customWidth="1"/>
    <col min="12815" max="12815" width="10.5703125" style="18" bestFit="1" customWidth="1"/>
    <col min="12816" max="12816" width="9.28515625" style="18" bestFit="1" customWidth="1"/>
    <col min="12817" max="12817" width="11.42578125" style="18"/>
    <col min="12818" max="12818" width="2.42578125" style="18" bestFit="1" customWidth="1"/>
    <col min="12819" max="13060" width="11.42578125" style="18"/>
    <col min="13061" max="13061" width="7.140625" style="18" bestFit="1" customWidth="1"/>
    <col min="13062" max="13062" width="26" style="18" bestFit="1" customWidth="1"/>
    <col min="13063" max="13070" width="9.5703125" style="18" bestFit="1" customWidth="1"/>
    <col min="13071" max="13071" width="10.5703125" style="18" bestFit="1" customWidth="1"/>
    <col min="13072" max="13072" width="9.28515625" style="18" bestFit="1" customWidth="1"/>
    <col min="13073" max="13073" width="11.42578125" style="18"/>
    <col min="13074" max="13074" width="2.42578125" style="18" bestFit="1" customWidth="1"/>
    <col min="13075" max="13316" width="11.42578125" style="18"/>
    <col min="13317" max="13317" width="7.140625" style="18" bestFit="1" customWidth="1"/>
    <col min="13318" max="13318" width="26" style="18" bestFit="1" customWidth="1"/>
    <col min="13319" max="13326" width="9.5703125" style="18" bestFit="1" customWidth="1"/>
    <col min="13327" max="13327" width="10.5703125" style="18" bestFit="1" customWidth="1"/>
    <col min="13328" max="13328" width="9.28515625" style="18" bestFit="1" customWidth="1"/>
    <col min="13329" max="13329" width="11.42578125" style="18"/>
    <col min="13330" max="13330" width="2.42578125" style="18" bestFit="1" customWidth="1"/>
    <col min="13331" max="13572" width="11.42578125" style="18"/>
    <col min="13573" max="13573" width="7.140625" style="18" bestFit="1" customWidth="1"/>
    <col min="13574" max="13574" width="26" style="18" bestFit="1" customWidth="1"/>
    <col min="13575" max="13582" width="9.5703125" style="18" bestFit="1" customWidth="1"/>
    <col min="13583" max="13583" width="10.5703125" style="18" bestFit="1" customWidth="1"/>
    <col min="13584" max="13584" width="9.28515625" style="18" bestFit="1" customWidth="1"/>
    <col min="13585" max="13585" width="11.42578125" style="18"/>
    <col min="13586" max="13586" width="2.42578125" style="18" bestFit="1" customWidth="1"/>
    <col min="13587" max="13828" width="11.42578125" style="18"/>
    <col min="13829" max="13829" width="7.140625" style="18" bestFit="1" customWidth="1"/>
    <col min="13830" max="13830" width="26" style="18" bestFit="1" customWidth="1"/>
    <col min="13831" max="13838" width="9.5703125" style="18" bestFit="1" customWidth="1"/>
    <col min="13839" max="13839" width="10.5703125" style="18" bestFit="1" customWidth="1"/>
    <col min="13840" max="13840" width="9.28515625" style="18" bestFit="1" customWidth="1"/>
    <col min="13841" max="13841" width="11.42578125" style="18"/>
    <col min="13842" max="13842" width="2.42578125" style="18" bestFit="1" customWidth="1"/>
    <col min="13843" max="14084" width="11.42578125" style="18"/>
    <col min="14085" max="14085" width="7.140625" style="18" bestFit="1" customWidth="1"/>
    <col min="14086" max="14086" width="26" style="18" bestFit="1" customWidth="1"/>
    <col min="14087" max="14094" width="9.5703125" style="18" bestFit="1" customWidth="1"/>
    <col min="14095" max="14095" width="10.5703125" style="18" bestFit="1" customWidth="1"/>
    <col min="14096" max="14096" width="9.28515625" style="18" bestFit="1" customWidth="1"/>
    <col min="14097" max="14097" width="11.42578125" style="18"/>
    <col min="14098" max="14098" width="2.42578125" style="18" bestFit="1" customWidth="1"/>
    <col min="14099" max="14340" width="11.42578125" style="18"/>
    <col min="14341" max="14341" width="7.140625" style="18" bestFit="1" customWidth="1"/>
    <col min="14342" max="14342" width="26" style="18" bestFit="1" customWidth="1"/>
    <col min="14343" max="14350" width="9.5703125" style="18" bestFit="1" customWidth="1"/>
    <col min="14351" max="14351" width="10.5703125" style="18" bestFit="1" customWidth="1"/>
    <col min="14352" max="14352" width="9.28515625" style="18" bestFit="1" customWidth="1"/>
    <col min="14353" max="14353" width="11.42578125" style="18"/>
    <col min="14354" max="14354" width="2.42578125" style="18" bestFit="1" customWidth="1"/>
    <col min="14355" max="14596" width="11.42578125" style="18"/>
    <col min="14597" max="14597" width="7.140625" style="18" bestFit="1" customWidth="1"/>
    <col min="14598" max="14598" width="26" style="18" bestFit="1" customWidth="1"/>
    <col min="14599" max="14606" width="9.5703125" style="18" bestFit="1" customWidth="1"/>
    <col min="14607" max="14607" width="10.5703125" style="18" bestFit="1" customWidth="1"/>
    <col min="14608" max="14608" width="9.28515625" style="18" bestFit="1" customWidth="1"/>
    <col min="14609" max="14609" width="11.42578125" style="18"/>
    <col min="14610" max="14610" width="2.42578125" style="18" bestFit="1" customWidth="1"/>
    <col min="14611" max="14852" width="11.42578125" style="18"/>
    <col min="14853" max="14853" width="7.140625" style="18" bestFit="1" customWidth="1"/>
    <col min="14854" max="14854" width="26" style="18" bestFit="1" customWidth="1"/>
    <col min="14855" max="14862" width="9.5703125" style="18" bestFit="1" customWidth="1"/>
    <col min="14863" max="14863" width="10.5703125" style="18" bestFit="1" customWidth="1"/>
    <col min="14864" max="14864" width="9.28515625" style="18" bestFit="1" customWidth="1"/>
    <col min="14865" max="14865" width="11.42578125" style="18"/>
    <col min="14866" max="14866" width="2.42578125" style="18" bestFit="1" customWidth="1"/>
    <col min="14867" max="15108" width="11.42578125" style="18"/>
    <col min="15109" max="15109" width="7.140625" style="18" bestFit="1" customWidth="1"/>
    <col min="15110" max="15110" width="26" style="18" bestFit="1" customWidth="1"/>
    <col min="15111" max="15118" width="9.5703125" style="18" bestFit="1" customWidth="1"/>
    <col min="15119" max="15119" width="10.5703125" style="18" bestFit="1" customWidth="1"/>
    <col min="15120" max="15120" width="9.28515625" style="18" bestFit="1" customWidth="1"/>
    <col min="15121" max="15121" width="11.42578125" style="18"/>
    <col min="15122" max="15122" width="2.42578125" style="18" bestFit="1" customWidth="1"/>
    <col min="15123" max="15364" width="11.42578125" style="18"/>
    <col min="15365" max="15365" width="7.140625" style="18" bestFit="1" customWidth="1"/>
    <col min="15366" max="15366" width="26" style="18" bestFit="1" customWidth="1"/>
    <col min="15367" max="15374" width="9.5703125" style="18" bestFit="1" customWidth="1"/>
    <col min="15375" max="15375" width="10.5703125" style="18" bestFit="1" customWidth="1"/>
    <col min="15376" max="15376" width="9.28515625" style="18" bestFit="1" customWidth="1"/>
    <col min="15377" max="15377" width="11.42578125" style="18"/>
    <col min="15378" max="15378" width="2.42578125" style="18" bestFit="1" customWidth="1"/>
    <col min="15379" max="15620" width="11.42578125" style="18"/>
    <col min="15621" max="15621" width="7.140625" style="18" bestFit="1" customWidth="1"/>
    <col min="15622" max="15622" width="26" style="18" bestFit="1" customWidth="1"/>
    <col min="15623" max="15630" width="9.5703125" style="18" bestFit="1" customWidth="1"/>
    <col min="15631" max="15631" width="10.5703125" style="18" bestFit="1" customWidth="1"/>
    <col min="15632" max="15632" width="9.28515625" style="18" bestFit="1" customWidth="1"/>
    <col min="15633" max="15633" width="11.42578125" style="18"/>
    <col min="15634" max="15634" width="2.42578125" style="18" bestFit="1" customWidth="1"/>
    <col min="15635" max="15876" width="11.42578125" style="18"/>
    <col min="15877" max="15877" width="7.140625" style="18" bestFit="1" customWidth="1"/>
    <col min="15878" max="15878" width="26" style="18" bestFit="1" customWidth="1"/>
    <col min="15879" max="15886" width="9.5703125" style="18" bestFit="1" customWidth="1"/>
    <col min="15887" max="15887" width="10.5703125" style="18" bestFit="1" customWidth="1"/>
    <col min="15888" max="15888" width="9.28515625" style="18" bestFit="1" customWidth="1"/>
    <col min="15889" max="15889" width="11.42578125" style="18"/>
    <col min="15890" max="15890" width="2.42578125" style="18" bestFit="1" customWidth="1"/>
    <col min="15891" max="16132" width="11.42578125" style="18"/>
    <col min="16133" max="16133" width="7.140625" style="18" bestFit="1" customWidth="1"/>
    <col min="16134" max="16134" width="26" style="18" bestFit="1" customWidth="1"/>
    <col min="16135" max="16142" width="9.5703125" style="18" bestFit="1" customWidth="1"/>
    <col min="16143" max="16143" width="10.5703125" style="18" bestFit="1" customWidth="1"/>
    <col min="16144" max="16144" width="9.28515625" style="18" bestFit="1" customWidth="1"/>
    <col min="16145" max="16145" width="11.42578125" style="18"/>
    <col min="16146" max="16146" width="2.42578125" style="18" bestFit="1" customWidth="1"/>
    <col min="16147" max="16384" width="11.42578125" style="18"/>
  </cols>
  <sheetData>
    <row r="3" spans="1:18" x14ac:dyDescent="0.2">
      <c r="A3" s="15" t="s">
        <v>101</v>
      </c>
    </row>
    <row r="4" spans="1:18" x14ac:dyDescent="0.2">
      <c r="A4" s="18" t="s">
        <v>124</v>
      </c>
    </row>
    <row r="7" spans="1:18" x14ac:dyDescent="0.2">
      <c r="A7" s="22" t="s">
        <v>26</v>
      </c>
      <c r="B7" s="22" t="s">
        <v>27</v>
      </c>
      <c r="C7" s="26" t="s">
        <v>28</v>
      </c>
      <c r="D7" s="26" t="s">
        <v>29</v>
      </c>
      <c r="E7" s="26" t="s">
        <v>30</v>
      </c>
      <c r="F7" s="26" t="s">
        <v>31</v>
      </c>
      <c r="G7" s="26" t="s">
        <v>32</v>
      </c>
      <c r="H7" s="26" t="s">
        <v>33</v>
      </c>
      <c r="I7" s="26" t="s">
        <v>34</v>
      </c>
      <c r="J7" s="26" t="s">
        <v>35</v>
      </c>
      <c r="K7" s="26" t="s">
        <v>97</v>
      </c>
      <c r="L7" s="26" t="s">
        <v>98</v>
      </c>
      <c r="M7" s="26" t="s">
        <v>99</v>
      </c>
      <c r="N7" s="26" t="s">
        <v>100</v>
      </c>
      <c r="O7" s="17" t="s">
        <v>36</v>
      </c>
      <c r="P7" s="17" t="s">
        <v>37</v>
      </c>
      <c r="R7" s="18">
        <v>8</v>
      </c>
    </row>
    <row r="8" spans="1:18" hidden="1" x14ac:dyDescent="0.2">
      <c r="A8" s="21">
        <v>4120</v>
      </c>
      <c r="B8" s="21" t="s">
        <v>38</v>
      </c>
      <c r="C8" s="27">
        <v>3066767588.0700002</v>
      </c>
      <c r="D8" s="27">
        <v>3319296533.29</v>
      </c>
      <c r="E8" s="27">
        <v>4119395685.9200001</v>
      </c>
      <c r="F8" s="27">
        <v>3255462866.1300001</v>
      </c>
      <c r="G8" s="27">
        <v>4047153461</v>
      </c>
      <c r="H8" s="27">
        <v>3212851787</v>
      </c>
      <c r="I8" s="27">
        <v>3259986180</v>
      </c>
      <c r="J8" s="27">
        <v>3390418925</v>
      </c>
      <c r="K8" s="27"/>
      <c r="L8" s="27"/>
      <c r="M8" s="27"/>
      <c r="N8" s="27"/>
      <c r="O8" s="19">
        <f>SUM(C8:J8)</f>
        <v>27671333026.41</v>
      </c>
      <c r="P8" s="19">
        <f>+O8/$R$7</f>
        <v>3458916628.30125</v>
      </c>
    </row>
    <row r="9" spans="1:18" hidden="1" x14ac:dyDescent="0.2">
      <c r="A9" s="21">
        <v>4175</v>
      </c>
      <c r="B9" s="21" t="s">
        <v>39</v>
      </c>
      <c r="C9" s="27">
        <v>-20252766.379999999</v>
      </c>
      <c r="D9" s="27">
        <v>-17111494</v>
      </c>
      <c r="E9" s="27">
        <v>-48461918</v>
      </c>
      <c r="F9" s="27">
        <v>-4378353</v>
      </c>
      <c r="G9" s="27">
        <v>-28036194</v>
      </c>
      <c r="H9" s="27">
        <v>-46012711</v>
      </c>
      <c r="I9" s="27">
        <v>-60102488</v>
      </c>
      <c r="J9" s="27">
        <v>-19883792</v>
      </c>
      <c r="K9" s="27"/>
      <c r="L9" s="27"/>
      <c r="M9" s="27"/>
      <c r="N9" s="27"/>
      <c r="O9" s="19">
        <f>SUM(C9:J9)</f>
        <v>-244239716.38</v>
      </c>
      <c r="P9" s="19">
        <f>+O9/$R$7</f>
        <v>-30529964.547499999</v>
      </c>
    </row>
    <row r="10" spans="1:18" hidden="1" x14ac:dyDescent="0.2">
      <c r="A10" s="21"/>
      <c r="B10" s="22" t="s">
        <v>40</v>
      </c>
      <c r="C10" s="23">
        <f t="shared" ref="C10:J10" si="0">SUM(C8:C9)</f>
        <v>3046514821.6900001</v>
      </c>
      <c r="D10" s="23">
        <f t="shared" si="0"/>
        <v>3302185039.29</v>
      </c>
      <c r="E10" s="23">
        <f t="shared" si="0"/>
        <v>4070933767.9200001</v>
      </c>
      <c r="F10" s="23">
        <f t="shared" si="0"/>
        <v>3251084513.1300001</v>
      </c>
      <c r="G10" s="23">
        <f t="shared" si="0"/>
        <v>4019117267</v>
      </c>
      <c r="H10" s="23">
        <f t="shared" si="0"/>
        <v>3166839076</v>
      </c>
      <c r="I10" s="23">
        <f t="shared" si="0"/>
        <v>3199883692</v>
      </c>
      <c r="J10" s="23">
        <f t="shared" si="0"/>
        <v>3370535133</v>
      </c>
      <c r="K10" s="23"/>
      <c r="L10" s="23"/>
      <c r="M10" s="23"/>
      <c r="N10" s="23"/>
      <c r="O10" s="20">
        <f>SUM(O8:O9)</f>
        <v>27427093310.029999</v>
      </c>
      <c r="P10" s="20">
        <f>+O10/$R$7</f>
        <v>3428386663.7537498</v>
      </c>
    </row>
    <row r="11" spans="1:18" hidden="1" x14ac:dyDescent="0.2">
      <c r="A11" s="21"/>
      <c r="B11" s="21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8" hidden="1" x14ac:dyDescent="0.2">
      <c r="A12" s="21">
        <v>6120</v>
      </c>
      <c r="B12" s="21" t="s">
        <v>41</v>
      </c>
      <c r="C12" s="27">
        <v>2825384297.9899998</v>
      </c>
      <c r="D12" s="27">
        <v>2765472755.3600001</v>
      </c>
      <c r="E12" s="27">
        <v>3404917426.4400001</v>
      </c>
      <c r="F12" s="27">
        <v>2666753523.4899998</v>
      </c>
      <c r="G12" s="27">
        <v>3335942241.6399999</v>
      </c>
      <c r="H12" s="27">
        <v>2608393760.8000002</v>
      </c>
      <c r="I12" s="27">
        <v>2850652631.3099999</v>
      </c>
      <c r="J12" s="27">
        <v>2973190687</v>
      </c>
      <c r="K12" s="27"/>
      <c r="L12" s="27"/>
      <c r="M12" s="27"/>
      <c r="N12" s="27"/>
      <c r="O12" s="19">
        <f>SUM(C12:J12)</f>
        <v>23430707324.030003</v>
      </c>
      <c r="P12" s="19">
        <f>+O12/$R$7</f>
        <v>2928838415.5037503</v>
      </c>
    </row>
    <row r="13" spans="1:18" hidden="1" x14ac:dyDescent="0.2">
      <c r="A13" s="21"/>
      <c r="B13" s="22" t="s">
        <v>42</v>
      </c>
      <c r="C13" s="23">
        <f t="shared" ref="C13:P13" si="1">SUM(C12)</f>
        <v>2825384297.9899998</v>
      </c>
      <c r="D13" s="23">
        <f t="shared" si="1"/>
        <v>2765472755.3600001</v>
      </c>
      <c r="E13" s="23">
        <f t="shared" si="1"/>
        <v>3404917426.4400001</v>
      </c>
      <c r="F13" s="23">
        <f t="shared" si="1"/>
        <v>2666753523.4899998</v>
      </c>
      <c r="G13" s="23">
        <f t="shared" si="1"/>
        <v>3335942241.6399999</v>
      </c>
      <c r="H13" s="23">
        <f t="shared" si="1"/>
        <v>2608393760.8000002</v>
      </c>
      <c r="I13" s="23">
        <f t="shared" si="1"/>
        <v>2850652631.3099999</v>
      </c>
      <c r="J13" s="23">
        <f t="shared" si="1"/>
        <v>2973190687</v>
      </c>
      <c r="K13" s="23"/>
      <c r="L13" s="23"/>
      <c r="M13" s="23"/>
      <c r="N13" s="23"/>
      <c r="O13" s="20">
        <f t="shared" si="1"/>
        <v>23430707324.030003</v>
      </c>
      <c r="P13" s="20">
        <f t="shared" si="1"/>
        <v>2928838415.5037503</v>
      </c>
    </row>
    <row r="14" spans="1:18" x14ac:dyDescent="0.2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>
        <v>1.02</v>
      </c>
      <c r="L14" s="23"/>
      <c r="M14" s="23"/>
      <c r="N14" s="23"/>
      <c r="O14" s="20"/>
      <c r="P14" s="20"/>
    </row>
    <row r="15" spans="1:18" x14ac:dyDescent="0.2">
      <c r="A15" s="21">
        <v>7101</v>
      </c>
      <c r="B15" s="21" t="s">
        <v>78</v>
      </c>
      <c r="C15" s="27">
        <v>1771478380.8299999</v>
      </c>
      <c r="D15" s="27">
        <v>1801755092</v>
      </c>
      <c r="E15" s="27">
        <v>1968023112.78</v>
      </c>
      <c r="F15" s="27">
        <v>1760926939.03</v>
      </c>
      <c r="G15" s="27">
        <v>2266395701</v>
      </c>
      <c r="H15" s="27">
        <v>2000119373.6800001</v>
      </c>
      <c r="I15" s="27">
        <v>1973828087.48</v>
      </c>
      <c r="J15" s="27">
        <v>1807598041.03</v>
      </c>
      <c r="K15" s="27">
        <f>+J15*$K$14</f>
        <v>1843750001.8506</v>
      </c>
      <c r="L15" s="27">
        <f>+K15*$K$14</f>
        <v>1880625001.8876121</v>
      </c>
      <c r="M15" s="27">
        <f>+L15*$K$14</f>
        <v>1918237501.9253645</v>
      </c>
      <c r="N15" s="27">
        <f>+M15*$K$14</f>
        <v>1956602251.9638717</v>
      </c>
      <c r="O15" s="19">
        <f t="shared" ref="O15:O34" si="2">SUM(C15:J15)</f>
        <v>15350124727.83</v>
      </c>
      <c r="P15" s="19">
        <f t="shared" ref="P15:P34" si="3">+O15/$R$7</f>
        <v>1918765590.97875</v>
      </c>
    </row>
    <row r="16" spans="1:18" x14ac:dyDescent="0.2">
      <c r="A16" s="21">
        <v>7190</v>
      </c>
      <c r="B16" s="21" t="s">
        <v>79</v>
      </c>
      <c r="C16" s="27">
        <v>-1771478380.8299999</v>
      </c>
      <c r="D16" s="27">
        <v>-1801755092</v>
      </c>
      <c r="E16" s="27">
        <v>-1968023112.78</v>
      </c>
      <c r="F16" s="27">
        <v>-1760926939.03</v>
      </c>
      <c r="G16" s="27">
        <v>-2266395701</v>
      </c>
      <c r="H16" s="27">
        <v>-2000119373.6800001</v>
      </c>
      <c r="I16" s="27">
        <v>-1973828087.48</v>
      </c>
      <c r="J16" s="27">
        <v>-1807598041.03</v>
      </c>
      <c r="K16" s="27">
        <f t="shared" ref="K16:N16" si="4">+J16*$K$14</f>
        <v>-1843750001.8506</v>
      </c>
      <c r="L16" s="27">
        <f t="shared" si="4"/>
        <v>-1880625001.8876121</v>
      </c>
      <c r="M16" s="27">
        <f t="shared" si="4"/>
        <v>-1918237501.9253645</v>
      </c>
      <c r="N16" s="27">
        <f t="shared" si="4"/>
        <v>-1956602251.9638717</v>
      </c>
      <c r="O16" s="19">
        <f t="shared" si="2"/>
        <v>-15350124727.83</v>
      </c>
      <c r="P16" s="19">
        <f t="shared" si="3"/>
        <v>-1918765590.97875</v>
      </c>
    </row>
    <row r="17" spans="1:16" x14ac:dyDescent="0.2">
      <c r="A17" s="21">
        <v>7205</v>
      </c>
      <c r="B17" s="21" t="s">
        <v>44</v>
      </c>
      <c r="C17" s="27">
        <v>159803362</v>
      </c>
      <c r="D17" s="27">
        <v>161469589.66</v>
      </c>
      <c r="E17" s="27">
        <v>182275860.25</v>
      </c>
      <c r="F17" s="27">
        <v>180656320.86000001</v>
      </c>
      <c r="G17" s="27">
        <v>180829491.41999999</v>
      </c>
      <c r="H17" s="27">
        <v>188515126.50999999</v>
      </c>
      <c r="I17" s="27">
        <v>183071242.38999999</v>
      </c>
      <c r="J17" s="27">
        <v>164571537.66</v>
      </c>
      <c r="K17" s="27">
        <f t="shared" ref="K17:N17" si="5">+J17*$K$14</f>
        <v>167862968.41319999</v>
      </c>
      <c r="L17" s="27">
        <f t="shared" si="5"/>
        <v>171220227.78146398</v>
      </c>
      <c r="M17" s="27">
        <f t="shared" si="5"/>
        <v>174644632.33709326</v>
      </c>
      <c r="N17" s="27">
        <f t="shared" si="5"/>
        <v>178137524.98383513</v>
      </c>
      <c r="O17" s="19">
        <f t="shared" si="2"/>
        <v>1401192530.75</v>
      </c>
      <c r="P17" s="19">
        <f t="shared" si="3"/>
        <v>175149066.34375</v>
      </c>
    </row>
    <row r="18" spans="1:16" x14ac:dyDescent="0.2">
      <c r="A18" s="21">
        <v>7235</v>
      </c>
      <c r="B18" s="21" t="s">
        <v>50</v>
      </c>
      <c r="C18" s="27">
        <v>125481192.08</v>
      </c>
      <c r="D18" s="27">
        <v>123390437.22</v>
      </c>
      <c r="E18" s="27">
        <v>146408333.72</v>
      </c>
      <c r="F18" s="27">
        <v>151637284.02000001</v>
      </c>
      <c r="G18" s="27">
        <v>153872719.44999999</v>
      </c>
      <c r="H18" s="27">
        <v>135575387.43000001</v>
      </c>
      <c r="I18" s="27">
        <v>128038390.94</v>
      </c>
      <c r="J18" s="27">
        <v>108280263.45</v>
      </c>
      <c r="K18" s="27">
        <f t="shared" ref="K18:N18" si="6">+J18*$K$14</f>
        <v>110445868.71900001</v>
      </c>
      <c r="L18" s="27">
        <f t="shared" si="6"/>
        <v>112654786.09338002</v>
      </c>
      <c r="M18" s="27">
        <f t="shared" si="6"/>
        <v>114907881.81524763</v>
      </c>
      <c r="N18" s="27">
        <f t="shared" si="6"/>
        <v>117206039.45155258</v>
      </c>
      <c r="O18" s="19">
        <f t="shared" si="2"/>
        <v>1072684008.3100002</v>
      </c>
      <c r="P18" s="19">
        <f t="shared" si="3"/>
        <v>134085501.03875002</v>
      </c>
    </row>
    <row r="19" spans="1:16" x14ac:dyDescent="0.2">
      <c r="A19" s="21">
        <v>7290</v>
      </c>
      <c r="B19" s="21" t="s">
        <v>80</v>
      </c>
      <c r="C19" s="27">
        <v>-285284554.07999998</v>
      </c>
      <c r="D19" s="27">
        <v>-284860026.88</v>
      </c>
      <c r="E19" s="27">
        <v>-328684193.97000003</v>
      </c>
      <c r="F19" s="27">
        <v>-332293604.88</v>
      </c>
      <c r="G19" s="27">
        <v>-334702210.87</v>
      </c>
      <c r="H19" s="27">
        <v>-324090513.94</v>
      </c>
      <c r="I19" s="27">
        <v>-311109633.32999998</v>
      </c>
      <c r="J19" s="27">
        <v>-272851801.11000001</v>
      </c>
      <c r="K19" s="27">
        <f t="shared" ref="K19:N19" si="7">+J19*$K$14</f>
        <v>-278308837.1322</v>
      </c>
      <c r="L19" s="27">
        <f t="shared" si="7"/>
        <v>-283875013.87484401</v>
      </c>
      <c r="M19" s="27">
        <f t="shared" si="7"/>
        <v>-289552514.15234089</v>
      </c>
      <c r="N19" s="27">
        <f t="shared" si="7"/>
        <v>-295343564.43538773</v>
      </c>
      <c r="O19" s="19">
        <f t="shared" si="2"/>
        <v>-2473876539.0599999</v>
      </c>
      <c r="P19" s="19">
        <f t="shared" si="3"/>
        <v>-309234567.38249999</v>
      </c>
    </row>
    <row r="20" spans="1:16" x14ac:dyDescent="0.2">
      <c r="A20" s="21">
        <v>7305</v>
      </c>
      <c r="B20" s="21" t="s">
        <v>81</v>
      </c>
      <c r="C20" s="27">
        <v>133224040</v>
      </c>
      <c r="D20" s="27">
        <v>142071599</v>
      </c>
      <c r="E20" s="27">
        <v>169897621</v>
      </c>
      <c r="F20" s="27">
        <v>153012957</v>
      </c>
      <c r="G20" s="27">
        <v>151456714.5</v>
      </c>
      <c r="H20" s="27">
        <v>152541357</v>
      </c>
      <c r="I20" s="27">
        <v>157609781</v>
      </c>
      <c r="J20" s="27">
        <v>152599967</v>
      </c>
      <c r="K20" s="27">
        <f t="shared" ref="K20:N20" si="8">+J20*$K$14</f>
        <v>155651966.34</v>
      </c>
      <c r="L20" s="27">
        <f t="shared" si="8"/>
        <v>158765005.66679999</v>
      </c>
      <c r="M20" s="27">
        <f t="shared" si="8"/>
        <v>161940305.78013599</v>
      </c>
      <c r="N20" s="27">
        <f t="shared" si="8"/>
        <v>165179111.89573872</v>
      </c>
      <c r="O20" s="19">
        <f t="shared" si="2"/>
        <v>1212414036.5</v>
      </c>
      <c r="P20" s="19">
        <f t="shared" si="3"/>
        <v>151551754.5625</v>
      </c>
    </row>
    <row r="21" spans="1:16" x14ac:dyDescent="0.2">
      <c r="A21" s="21">
        <v>7310</v>
      </c>
      <c r="B21" s="21" t="s">
        <v>45</v>
      </c>
      <c r="C21" s="27">
        <v>6089079</v>
      </c>
      <c r="D21" s="27">
        <v>6089079</v>
      </c>
      <c r="E21" s="27">
        <v>7515579</v>
      </c>
      <c r="F21" s="27">
        <v>13011613</v>
      </c>
      <c r="G21" s="27">
        <v>8609079</v>
      </c>
      <c r="H21" s="27">
        <v>8777079</v>
      </c>
      <c r="I21" s="27">
        <v>6181479</v>
      </c>
      <c r="J21" s="27">
        <v>7109079</v>
      </c>
      <c r="K21" s="27">
        <f t="shared" ref="K21:N21" si="9">+J21*$K$14</f>
        <v>7251260.5800000001</v>
      </c>
      <c r="L21" s="27">
        <f t="shared" si="9"/>
        <v>7396285.7916000001</v>
      </c>
      <c r="M21" s="27">
        <f t="shared" si="9"/>
        <v>7544211.5074320007</v>
      </c>
      <c r="N21" s="27">
        <f t="shared" si="9"/>
        <v>7695095.7375806412</v>
      </c>
      <c r="O21" s="19">
        <f t="shared" si="2"/>
        <v>63382066</v>
      </c>
      <c r="P21" s="19">
        <f t="shared" si="3"/>
        <v>7922758.25</v>
      </c>
    </row>
    <row r="22" spans="1:16" x14ac:dyDescent="0.2">
      <c r="A22" s="21">
        <v>7315</v>
      </c>
      <c r="B22" s="21" t="s">
        <v>46</v>
      </c>
      <c r="C22" s="27">
        <v>1208466</v>
      </c>
      <c r="D22" s="27">
        <v>1134173</v>
      </c>
      <c r="E22" s="27">
        <v>1274300</v>
      </c>
      <c r="F22" s="27">
        <v>1204329</v>
      </c>
      <c r="G22" s="27">
        <v>1070039</v>
      </c>
      <c r="H22" s="27">
        <v>1071060</v>
      </c>
      <c r="I22" s="27">
        <v>1066358</v>
      </c>
      <c r="J22" s="27">
        <v>1065095</v>
      </c>
      <c r="K22" s="27">
        <f t="shared" ref="K22:N22" si="10">+J22*$K$14</f>
        <v>1086396.8999999999</v>
      </c>
      <c r="L22" s="27">
        <f t="shared" si="10"/>
        <v>1108124.838</v>
      </c>
      <c r="M22" s="27">
        <f t="shared" si="10"/>
        <v>1130287.33476</v>
      </c>
      <c r="N22" s="27">
        <f t="shared" si="10"/>
        <v>1152893.0814552</v>
      </c>
      <c r="O22" s="19">
        <f t="shared" si="2"/>
        <v>9093820</v>
      </c>
      <c r="P22" s="19">
        <f t="shared" si="3"/>
        <v>1136727.5</v>
      </c>
    </row>
    <row r="23" spans="1:16" x14ac:dyDescent="0.2">
      <c r="A23" s="21">
        <v>7320</v>
      </c>
      <c r="B23" s="21" t="s">
        <v>47</v>
      </c>
      <c r="C23" s="27">
        <v>153930721</v>
      </c>
      <c r="D23" s="27">
        <v>155193062</v>
      </c>
      <c r="E23" s="27">
        <v>155197629</v>
      </c>
      <c r="F23" s="27">
        <v>155905329</v>
      </c>
      <c r="G23" s="27">
        <v>147519809</v>
      </c>
      <c r="H23" s="27">
        <v>149204420</v>
      </c>
      <c r="I23" s="27">
        <v>149695736</v>
      </c>
      <c r="J23" s="27">
        <v>148919935</v>
      </c>
      <c r="K23" s="27">
        <f t="shared" ref="K23:N23" si="11">+J23*$K$14</f>
        <v>151898333.69999999</v>
      </c>
      <c r="L23" s="27">
        <f t="shared" si="11"/>
        <v>154936300.37399998</v>
      </c>
      <c r="M23" s="27">
        <f t="shared" si="11"/>
        <v>158035026.38147998</v>
      </c>
      <c r="N23" s="27">
        <f t="shared" si="11"/>
        <v>161195726.90910959</v>
      </c>
      <c r="O23" s="19">
        <f t="shared" si="2"/>
        <v>1215566641</v>
      </c>
      <c r="P23" s="19">
        <f t="shared" si="3"/>
        <v>151945830.125</v>
      </c>
    </row>
    <row r="24" spans="1:16" x14ac:dyDescent="0.2">
      <c r="A24" s="21">
        <v>7330</v>
      </c>
      <c r="B24" s="21" t="s">
        <v>49</v>
      </c>
      <c r="C24" s="27">
        <v>11193456.33</v>
      </c>
      <c r="D24" s="27">
        <v>12168322.310000001</v>
      </c>
      <c r="E24" s="27">
        <v>11663014.140000001</v>
      </c>
      <c r="F24" s="27">
        <v>11696764.140000001</v>
      </c>
      <c r="G24" s="27">
        <v>12704547.52</v>
      </c>
      <c r="H24" s="27">
        <v>12732175.5</v>
      </c>
      <c r="I24" s="27">
        <v>12673204.52</v>
      </c>
      <c r="J24" s="27">
        <v>12979329.5</v>
      </c>
      <c r="K24" s="27">
        <f t="shared" ref="K24:N24" si="12">+J24*$K$14</f>
        <v>13238916.09</v>
      </c>
      <c r="L24" s="27">
        <f t="shared" si="12"/>
        <v>13503694.411800001</v>
      </c>
      <c r="M24" s="27">
        <f t="shared" si="12"/>
        <v>13773768.300036002</v>
      </c>
      <c r="N24" s="27">
        <f t="shared" si="12"/>
        <v>14049243.666036721</v>
      </c>
      <c r="O24" s="19">
        <f t="shared" si="2"/>
        <v>97810813.959999993</v>
      </c>
      <c r="P24" s="19">
        <f t="shared" si="3"/>
        <v>12226351.744999999</v>
      </c>
    </row>
    <row r="25" spans="1:16" x14ac:dyDescent="0.2">
      <c r="A25" s="21">
        <v>7335</v>
      </c>
      <c r="B25" s="21" t="s">
        <v>50</v>
      </c>
      <c r="C25" s="27">
        <v>84479460.219999999</v>
      </c>
      <c r="D25" s="27">
        <v>84891774.049999997</v>
      </c>
      <c r="E25" s="27">
        <v>106045052.76000001</v>
      </c>
      <c r="F25" s="27">
        <v>111459177.48</v>
      </c>
      <c r="G25" s="27">
        <v>100301466.78</v>
      </c>
      <c r="H25" s="27">
        <v>100769187.95</v>
      </c>
      <c r="I25" s="27">
        <v>96184858.609999999</v>
      </c>
      <c r="J25" s="27">
        <v>101518024.84</v>
      </c>
      <c r="K25" s="27">
        <f t="shared" ref="K25:N25" si="13">+J25*$K$14</f>
        <v>103548385.33680001</v>
      </c>
      <c r="L25" s="27">
        <f t="shared" si="13"/>
        <v>105619353.04353601</v>
      </c>
      <c r="M25" s="27">
        <f t="shared" si="13"/>
        <v>107731740.10440673</v>
      </c>
      <c r="N25" s="27">
        <f t="shared" si="13"/>
        <v>109886374.90649487</v>
      </c>
      <c r="O25" s="19">
        <f t="shared" si="2"/>
        <v>785649002.69000006</v>
      </c>
      <c r="P25" s="19">
        <f t="shared" si="3"/>
        <v>98206125.336250007</v>
      </c>
    </row>
    <row r="26" spans="1:16" x14ac:dyDescent="0.2">
      <c r="A26" s="21">
        <v>7341</v>
      </c>
      <c r="B26" s="21" t="s">
        <v>51</v>
      </c>
      <c r="C26" s="27">
        <v>171000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594000</v>
      </c>
      <c r="J26" s="27">
        <v>179000</v>
      </c>
      <c r="K26" s="27">
        <f t="shared" ref="K26:N26" si="14">+J26*$K$14</f>
        <v>182580</v>
      </c>
      <c r="L26" s="27">
        <f t="shared" si="14"/>
        <v>186231.6</v>
      </c>
      <c r="M26" s="27">
        <f t="shared" si="14"/>
        <v>189956.23200000002</v>
      </c>
      <c r="N26" s="27">
        <f t="shared" si="14"/>
        <v>193755.35664000001</v>
      </c>
      <c r="O26" s="19">
        <f t="shared" si="2"/>
        <v>944000</v>
      </c>
      <c r="P26" s="19">
        <f t="shared" si="3"/>
        <v>118000</v>
      </c>
    </row>
    <row r="27" spans="1:16" x14ac:dyDescent="0.2">
      <c r="A27" s="21">
        <v>7345</v>
      </c>
      <c r="B27" s="21" t="s">
        <v>52</v>
      </c>
      <c r="C27" s="27">
        <v>121669941.63</v>
      </c>
      <c r="D27" s="27">
        <v>85003876.530000001</v>
      </c>
      <c r="E27" s="27">
        <v>75059311.430000007</v>
      </c>
      <c r="F27" s="27">
        <v>117589245.94</v>
      </c>
      <c r="G27" s="27">
        <v>118984390.01000001</v>
      </c>
      <c r="H27" s="27">
        <v>101874597.97</v>
      </c>
      <c r="I27" s="27">
        <v>148672549.75999999</v>
      </c>
      <c r="J27" s="27">
        <v>102559736.95</v>
      </c>
      <c r="K27" s="27">
        <f t="shared" ref="K27:N27" si="15">+J27*$K$14</f>
        <v>104610931.68900001</v>
      </c>
      <c r="L27" s="27">
        <f t="shared" si="15"/>
        <v>106703150.32278001</v>
      </c>
      <c r="M27" s="27">
        <f t="shared" si="15"/>
        <v>108837213.32923561</v>
      </c>
      <c r="N27" s="27">
        <f t="shared" si="15"/>
        <v>111013957.59582032</v>
      </c>
      <c r="O27" s="19">
        <f t="shared" si="2"/>
        <v>871413650.22000003</v>
      </c>
      <c r="P27" s="19">
        <f t="shared" si="3"/>
        <v>108926706.2775</v>
      </c>
    </row>
    <row r="28" spans="1:16" x14ac:dyDescent="0.2">
      <c r="A28" s="21">
        <v>7350</v>
      </c>
      <c r="B28" s="21" t="s">
        <v>53</v>
      </c>
      <c r="C28" s="27">
        <v>9102065.4100000001</v>
      </c>
      <c r="D28" s="27">
        <v>13320493.52</v>
      </c>
      <c r="E28" s="27">
        <v>10070297.970000001</v>
      </c>
      <c r="F28" s="27">
        <v>6949658.7599999998</v>
      </c>
      <c r="G28" s="27">
        <v>23537818.789999999</v>
      </c>
      <c r="H28" s="27">
        <v>31933374.18</v>
      </c>
      <c r="I28" s="27">
        <v>4632679.09</v>
      </c>
      <c r="J28" s="27">
        <v>14923639.18</v>
      </c>
      <c r="K28" s="27">
        <f t="shared" ref="K28:N28" si="16">+J28*$K$14</f>
        <v>15222111.9636</v>
      </c>
      <c r="L28" s="27">
        <f t="shared" si="16"/>
        <v>15526554.202872001</v>
      </c>
      <c r="M28" s="27">
        <f t="shared" si="16"/>
        <v>15837085.286929442</v>
      </c>
      <c r="N28" s="27">
        <f t="shared" si="16"/>
        <v>16153826.992668031</v>
      </c>
      <c r="O28" s="19">
        <f t="shared" si="2"/>
        <v>114470026.90000001</v>
      </c>
      <c r="P28" s="19">
        <f t="shared" si="3"/>
        <v>14308753.362500001</v>
      </c>
    </row>
    <row r="29" spans="1:16" x14ac:dyDescent="0.2">
      <c r="A29" s="21">
        <v>7355</v>
      </c>
      <c r="B29" s="21" t="s">
        <v>54</v>
      </c>
      <c r="C29" s="27">
        <v>4280717.83</v>
      </c>
      <c r="D29" s="27">
        <v>667210</v>
      </c>
      <c r="E29" s="27">
        <v>1508719</v>
      </c>
      <c r="F29" s="27">
        <v>3644895</v>
      </c>
      <c r="G29" s="27">
        <v>4772427.2</v>
      </c>
      <c r="H29" s="27">
        <v>576392</v>
      </c>
      <c r="I29" s="27">
        <v>978800</v>
      </c>
      <c r="J29" s="27">
        <v>980048</v>
      </c>
      <c r="K29" s="27">
        <f t="shared" ref="K29:N29" si="17">+J29*$K$14</f>
        <v>999648.96</v>
      </c>
      <c r="L29" s="27">
        <f t="shared" si="17"/>
        <v>1019641.9392</v>
      </c>
      <c r="M29" s="27">
        <f t="shared" si="17"/>
        <v>1040034.777984</v>
      </c>
      <c r="N29" s="27">
        <f t="shared" si="17"/>
        <v>1060835.47354368</v>
      </c>
      <c r="O29" s="19">
        <f t="shared" si="2"/>
        <v>17409209.030000001</v>
      </c>
      <c r="P29" s="19">
        <f t="shared" si="3"/>
        <v>2176151.1287500001</v>
      </c>
    </row>
    <row r="30" spans="1:16" x14ac:dyDescent="0.2">
      <c r="A30" s="21">
        <v>7360</v>
      </c>
      <c r="B30" s="21" t="s">
        <v>55</v>
      </c>
      <c r="C30" s="27">
        <v>32187701</v>
      </c>
      <c r="D30" s="27">
        <v>32171881.620000001</v>
      </c>
      <c r="E30" s="27">
        <v>33659463.729999997</v>
      </c>
      <c r="F30" s="27">
        <v>40645153.460000001</v>
      </c>
      <c r="G30" s="27">
        <v>51323152</v>
      </c>
      <c r="H30" s="27">
        <v>57238013</v>
      </c>
      <c r="I30" s="27">
        <v>57549252.079999998</v>
      </c>
      <c r="J30" s="27">
        <v>57686877.5</v>
      </c>
      <c r="K30" s="27">
        <f t="shared" ref="K30:N30" si="18">+J30*$K$14</f>
        <v>58840615.050000004</v>
      </c>
      <c r="L30" s="27">
        <f t="shared" si="18"/>
        <v>60017427.351000004</v>
      </c>
      <c r="M30" s="27">
        <f t="shared" si="18"/>
        <v>61217775.898020007</v>
      </c>
      <c r="N30" s="27">
        <f t="shared" si="18"/>
        <v>62442131.415980406</v>
      </c>
      <c r="O30" s="19">
        <f t="shared" si="2"/>
        <v>362461494.38999999</v>
      </c>
      <c r="P30" s="19">
        <f t="shared" si="3"/>
        <v>45307686.798749998</v>
      </c>
    </row>
    <row r="31" spans="1:16" x14ac:dyDescent="0.2">
      <c r="A31" s="21">
        <v>7365</v>
      </c>
      <c r="B31" s="21" t="s">
        <v>56</v>
      </c>
      <c r="C31" s="27">
        <v>31773275.789999999</v>
      </c>
      <c r="D31" s="27">
        <v>47835968.829999998</v>
      </c>
      <c r="E31" s="27">
        <v>-51816339.450000003</v>
      </c>
      <c r="F31" s="27">
        <v>3454409.08</v>
      </c>
      <c r="G31" s="27">
        <v>3779633.25</v>
      </c>
      <c r="H31" s="27">
        <v>3779633.23</v>
      </c>
      <c r="I31" s="27">
        <v>6854687.5199999996</v>
      </c>
      <c r="J31" s="27">
        <v>6546129.9900000002</v>
      </c>
      <c r="K31" s="27">
        <f t="shared" ref="K31:N31" si="19">+J31*$K$14</f>
        <v>6677052.5898000002</v>
      </c>
      <c r="L31" s="27">
        <f t="shared" si="19"/>
        <v>6810593.6415960006</v>
      </c>
      <c r="M31" s="27">
        <f t="shared" si="19"/>
        <v>6946805.5144279208</v>
      </c>
      <c r="N31" s="27">
        <f t="shared" si="19"/>
        <v>7085741.6247164793</v>
      </c>
      <c r="O31" s="19">
        <f t="shared" si="2"/>
        <v>52207398.240000002</v>
      </c>
      <c r="P31" s="19">
        <f t="shared" si="3"/>
        <v>6525924.7800000003</v>
      </c>
    </row>
    <row r="32" spans="1:16" x14ac:dyDescent="0.2">
      <c r="A32" s="21">
        <v>7395</v>
      </c>
      <c r="B32" s="21" t="s">
        <v>57</v>
      </c>
      <c r="C32" s="27">
        <v>14677760.58</v>
      </c>
      <c r="D32" s="27">
        <v>21985583.75</v>
      </c>
      <c r="E32" s="27">
        <v>17771766.34</v>
      </c>
      <c r="F32" s="27">
        <v>15342761.210000001</v>
      </c>
      <c r="G32" s="27">
        <v>15309607.4</v>
      </c>
      <c r="H32" s="27">
        <v>18845991.719999999</v>
      </c>
      <c r="I32" s="27">
        <v>15814597.609999999</v>
      </c>
      <c r="J32" s="27">
        <v>13414329.02</v>
      </c>
      <c r="K32" s="27">
        <f t="shared" ref="K32:N32" si="20">+J32*$K$14</f>
        <v>13682615.600399999</v>
      </c>
      <c r="L32" s="27">
        <f t="shared" si="20"/>
        <v>13956267.912408</v>
      </c>
      <c r="M32" s="27">
        <f t="shared" si="20"/>
        <v>14235393.270656161</v>
      </c>
      <c r="N32" s="27">
        <f t="shared" si="20"/>
        <v>14520101.136069285</v>
      </c>
      <c r="O32" s="19">
        <f t="shared" si="2"/>
        <v>133162397.63</v>
      </c>
      <c r="P32" s="19">
        <f t="shared" si="3"/>
        <v>16645299.703749999</v>
      </c>
    </row>
    <row r="33" spans="1:16" x14ac:dyDescent="0.2">
      <c r="A33" s="21">
        <v>7399</v>
      </c>
      <c r="B33" s="21" t="s">
        <v>82</v>
      </c>
      <c r="C33" s="27">
        <v>-603987684.78999996</v>
      </c>
      <c r="D33" s="27">
        <v>-602533023.61000001</v>
      </c>
      <c r="E33" s="27">
        <v>-537846414.91999996</v>
      </c>
      <c r="F33" s="27">
        <v>-633916293.07000005</v>
      </c>
      <c r="G33" s="27">
        <v>-639368684.45000005</v>
      </c>
      <c r="H33" s="27">
        <v>-639343281.54999995</v>
      </c>
      <c r="I33" s="27">
        <v>-658507983.19000006</v>
      </c>
      <c r="J33" s="27">
        <v>-620481190.98000002</v>
      </c>
      <c r="K33" s="27">
        <f t="shared" ref="K33:N33" si="21">+J33*$K$14</f>
        <v>-632890814.79960001</v>
      </c>
      <c r="L33" s="27">
        <f t="shared" si="21"/>
        <v>-645548631.09559202</v>
      </c>
      <c r="M33" s="27">
        <f t="shared" si="21"/>
        <v>-658459603.71750391</v>
      </c>
      <c r="N33" s="27">
        <f t="shared" si="21"/>
        <v>-671628795.79185402</v>
      </c>
      <c r="O33" s="19">
        <f t="shared" si="2"/>
        <v>-4935984556.5599995</v>
      </c>
      <c r="P33" s="19">
        <f t="shared" si="3"/>
        <v>-616998069.56999993</v>
      </c>
    </row>
    <row r="34" spans="1:16" x14ac:dyDescent="0.2">
      <c r="A34" s="21">
        <v>7435</v>
      </c>
      <c r="B34" s="21" t="s">
        <v>83</v>
      </c>
      <c r="C34" s="27">
        <v>122974385</v>
      </c>
      <c r="D34" s="27">
        <v>99542260</v>
      </c>
      <c r="E34" s="27">
        <v>152043382</v>
      </c>
      <c r="F34" s="27">
        <v>104639505</v>
      </c>
      <c r="G34" s="27">
        <v>141856601</v>
      </c>
      <c r="H34" s="27">
        <v>108574551</v>
      </c>
      <c r="I34" s="27">
        <v>80102973</v>
      </c>
      <c r="J34" s="27">
        <v>65399288.200000003</v>
      </c>
      <c r="K34" s="27">
        <f t="shared" ref="K34:N34" si="22">+J34*$K$14</f>
        <v>66707273.964000002</v>
      </c>
      <c r="L34" s="27">
        <f t="shared" si="22"/>
        <v>68041419.443279997</v>
      </c>
      <c r="M34" s="27">
        <f t="shared" si="22"/>
        <v>69402247.832145602</v>
      </c>
      <c r="N34" s="27">
        <f t="shared" si="22"/>
        <v>70790292.788788512</v>
      </c>
      <c r="O34" s="19">
        <f t="shared" si="2"/>
        <v>875132945.20000005</v>
      </c>
      <c r="P34" s="19">
        <f t="shared" si="3"/>
        <v>109391618.15000001</v>
      </c>
    </row>
    <row r="35" spans="1:16" x14ac:dyDescent="0.2">
      <c r="A35" s="21"/>
      <c r="B35" s="22" t="s">
        <v>42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0"/>
      <c r="P35" s="20"/>
    </row>
    <row r="36" spans="1:16" x14ac:dyDescent="0.2">
      <c r="A36" s="21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0"/>
      <c r="P36" s="20"/>
    </row>
    <row r="37" spans="1:16" hidden="1" x14ac:dyDescent="0.2">
      <c r="A37" s="21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0"/>
      <c r="P37" s="20"/>
    </row>
    <row r="38" spans="1:16" hidden="1" x14ac:dyDescent="0.2">
      <c r="A38" s="21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0"/>
      <c r="P38" s="20"/>
    </row>
    <row r="39" spans="1:16" hidden="1" x14ac:dyDescent="0.2">
      <c r="A39" s="21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0"/>
      <c r="P39" s="20"/>
    </row>
    <row r="40" spans="1:16" hidden="1" x14ac:dyDescent="0.2">
      <c r="A40" s="21"/>
      <c r="B40" s="22" t="s">
        <v>43</v>
      </c>
      <c r="C40" s="23">
        <f>+C10-C13</f>
        <v>221130523.70000029</v>
      </c>
      <c r="D40" s="23">
        <f t="shared" ref="D40:P40" si="23">+D10-D13</f>
        <v>536712283.92999983</v>
      </c>
      <c r="E40" s="23">
        <f t="shared" si="23"/>
        <v>666016341.48000002</v>
      </c>
      <c r="F40" s="23">
        <f t="shared" si="23"/>
        <v>584330989.64000034</v>
      </c>
      <c r="G40" s="23">
        <f t="shared" si="23"/>
        <v>683175025.36000013</v>
      </c>
      <c r="H40" s="23">
        <f t="shared" si="23"/>
        <v>558445315.19999981</v>
      </c>
      <c r="I40" s="23">
        <f t="shared" si="23"/>
        <v>349231060.69000006</v>
      </c>
      <c r="J40" s="23">
        <f t="shared" si="23"/>
        <v>397344446</v>
      </c>
      <c r="K40" s="23"/>
      <c r="L40" s="23"/>
      <c r="M40" s="23"/>
      <c r="N40" s="23"/>
      <c r="O40" s="20">
        <f t="shared" si="23"/>
        <v>3996385985.9999962</v>
      </c>
      <c r="P40" s="20">
        <f t="shared" si="23"/>
        <v>499548248.24999952</v>
      </c>
    </row>
    <row r="41" spans="1:16" x14ac:dyDescent="0.2">
      <c r="A41" s="21"/>
      <c r="B41" s="2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6" x14ac:dyDescent="0.2">
      <c r="A42" s="21">
        <v>5105</v>
      </c>
      <c r="B42" s="21" t="s">
        <v>44</v>
      </c>
      <c r="C42" s="27">
        <v>65267809</v>
      </c>
      <c r="D42" s="27">
        <v>66148066</v>
      </c>
      <c r="E42" s="27">
        <v>77545202</v>
      </c>
      <c r="F42" s="27">
        <v>74356507</v>
      </c>
      <c r="G42" s="27">
        <v>73973108</v>
      </c>
      <c r="H42" s="27">
        <v>64826128.170000002</v>
      </c>
      <c r="I42" s="27">
        <v>76456195.439999998</v>
      </c>
      <c r="J42" s="27">
        <v>65321197</v>
      </c>
      <c r="K42" s="27">
        <f t="shared" ref="K42:N42" si="24">+J42*$K$14</f>
        <v>66627620.939999998</v>
      </c>
      <c r="L42" s="27">
        <f t="shared" si="24"/>
        <v>67960173.358799994</v>
      </c>
      <c r="M42" s="27">
        <f t="shared" si="24"/>
        <v>69319376.825975999</v>
      </c>
      <c r="N42" s="27">
        <f t="shared" si="24"/>
        <v>70705764.362495527</v>
      </c>
      <c r="O42" s="19">
        <f t="shared" ref="O42:O55" si="25">SUM(C42:J42)</f>
        <v>563894212.61000001</v>
      </c>
      <c r="P42" s="19">
        <f t="shared" ref="P42:P55" si="26">+O42/$R$7</f>
        <v>70486776.576250002</v>
      </c>
    </row>
    <row r="43" spans="1:16" x14ac:dyDescent="0.2">
      <c r="A43" s="21">
        <v>5110</v>
      </c>
      <c r="B43" s="21" t="s">
        <v>45</v>
      </c>
      <c r="C43" s="27">
        <v>5292609</v>
      </c>
      <c r="D43" s="27">
        <v>4966059</v>
      </c>
      <c r="E43" s="27">
        <v>5406418</v>
      </c>
      <c r="F43" s="27">
        <v>9923742</v>
      </c>
      <c r="G43" s="27">
        <v>5935305</v>
      </c>
      <c r="H43" s="27">
        <v>6937315</v>
      </c>
      <c r="I43" s="27">
        <v>7077279</v>
      </c>
      <c r="J43" s="27">
        <v>6577279</v>
      </c>
      <c r="K43" s="27">
        <f t="shared" ref="K43:N43" si="27">+J43*$K$14</f>
        <v>6708824.5800000001</v>
      </c>
      <c r="L43" s="27">
        <f t="shared" si="27"/>
        <v>6843001.0716000004</v>
      </c>
      <c r="M43" s="27">
        <f t="shared" si="27"/>
        <v>6979861.0930320006</v>
      </c>
      <c r="N43" s="27">
        <f t="shared" si="27"/>
        <v>7119458.3148926403</v>
      </c>
      <c r="O43" s="19">
        <f t="shared" si="25"/>
        <v>52116006</v>
      </c>
      <c r="P43" s="19">
        <f t="shared" si="26"/>
        <v>6514500.75</v>
      </c>
    </row>
    <row r="44" spans="1:16" x14ac:dyDescent="0.2">
      <c r="A44" s="21">
        <v>5115</v>
      </c>
      <c r="B44" s="21" t="s">
        <v>46</v>
      </c>
      <c r="C44" s="27">
        <v>337765</v>
      </c>
      <c r="D44" s="27">
        <v>337765</v>
      </c>
      <c r="E44" s="27">
        <v>337765</v>
      </c>
      <c r="F44" s="27">
        <v>336480</v>
      </c>
      <c r="G44" s="27">
        <v>887480</v>
      </c>
      <c r="H44" s="27">
        <v>336480</v>
      </c>
      <c r="I44" s="27">
        <v>342377</v>
      </c>
      <c r="J44" s="27">
        <v>338463</v>
      </c>
      <c r="K44" s="27">
        <f t="shared" ref="K44:N44" si="28">+J44*$K$14</f>
        <v>345232.26</v>
      </c>
      <c r="L44" s="27">
        <f t="shared" si="28"/>
        <v>352136.90520000004</v>
      </c>
      <c r="M44" s="27">
        <f t="shared" si="28"/>
        <v>359179.64330400003</v>
      </c>
      <c r="N44" s="27">
        <f t="shared" si="28"/>
        <v>366363.23617008002</v>
      </c>
      <c r="O44" s="19">
        <f t="shared" si="25"/>
        <v>3254575</v>
      </c>
      <c r="P44" s="19">
        <f t="shared" si="26"/>
        <v>406821.875</v>
      </c>
    </row>
    <row r="45" spans="1:16" x14ac:dyDescent="0.2">
      <c r="A45" s="21">
        <v>5120</v>
      </c>
      <c r="B45" s="21" t="s">
        <v>47</v>
      </c>
      <c r="C45" s="27">
        <v>6253906</v>
      </c>
      <c r="D45" s="27">
        <v>6256806</v>
      </c>
      <c r="E45" s="27">
        <v>6257996</v>
      </c>
      <c r="F45" s="27">
        <v>6265748</v>
      </c>
      <c r="G45" s="27">
        <v>6274621</v>
      </c>
      <c r="H45" s="27">
        <v>6283134</v>
      </c>
      <c r="I45" s="27">
        <v>6509740</v>
      </c>
      <c r="J45" s="27">
        <v>6385162</v>
      </c>
      <c r="K45" s="27">
        <f t="shared" ref="K45:N45" si="29">+J45*$K$14</f>
        <v>6512865.2400000002</v>
      </c>
      <c r="L45" s="27">
        <f t="shared" si="29"/>
        <v>6643122.5448000003</v>
      </c>
      <c r="M45" s="27">
        <f t="shared" si="29"/>
        <v>6775984.9956960008</v>
      </c>
      <c r="N45" s="27">
        <f t="shared" si="29"/>
        <v>6911504.6956099207</v>
      </c>
      <c r="O45" s="19">
        <f t="shared" si="25"/>
        <v>50487113</v>
      </c>
      <c r="P45" s="19">
        <f t="shared" si="26"/>
        <v>6310889.125</v>
      </c>
    </row>
    <row r="46" spans="1:16" x14ac:dyDescent="0.2">
      <c r="A46" s="21">
        <v>5125</v>
      </c>
      <c r="B46" s="21" t="s">
        <v>48</v>
      </c>
      <c r="C46" s="27">
        <v>374600</v>
      </c>
      <c r="D46" s="27">
        <v>196219</v>
      </c>
      <c r="E46" s="27">
        <v>382219</v>
      </c>
      <c r="F46" s="27">
        <v>196219</v>
      </c>
      <c r="G46" s="27">
        <v>196219</v>
      </c>
      <c r="H46" s="27">
        <v>196219</v>
      </c>
      <c r="I46" s="27">
        <v>196219</v>
      </c>
      <c r="J46" s="27">
        <v>2725219</v>
      </c>
      <c r="K46" s="27">
        <f t="shared" ref="K46:N46" si="30">+J46*$K$14</f>
        <v>2779723.38</v>
      </c>
      <c r="L46" s="27">
        <f t="shared" si="30"/>
        <v>2835317.8476</v>
      </c>
      <c r="M46" s="27">
        <f t="shared" si="30"/>
        <v>2892024.2045519999</v>
      </c>
      <c r="N46" s="27">
        <f t="shared" si="30"/>
        <v>2949864.6886430401</v>
      </c>
      <c r="O46" s="19">
        <f t="shared" si="25"/>
        <v>4463133</v>
      </c>
      <c r="P46" s="19">
        <f t="shared" si="26"/>
        <v>557891.625</v>
      </c>
    </row>
    <row r="47" spans="1:16" x14ac:dyDescent="0.2">
      <c r="A47" s="21">
        <v>5130</v>
      </c>
      <c r="B47" s="21" t="s">
        <v>49</v>
      </c>
      <c r="C47" s="27">
        <v>5650257.5499999998</v>
      </c>
      <c r="D47" s="27">
        <v>5121191.05</v>
      </c>
      <c r="E47" s="27">
        <v>5653084.8300000001</v>
      </c>
      <c r="F47" s="27">
        <v>3281776.52</v>
      </c>
      <c r="G47" s="27">
        <v>3281776.54</v>
      </c>
      <c r="H47" s="27">
        <v>3281776.53</v>
      </c>
      <c r="I47" s="27">
        <v>3330853.03</v>
      </c>
      <c r="J47" s="27">
        <v>3316538.55</v>
      </c>
      <c r="K47" s="27">
        <f t="shared" ref="K47:N47" si="31">+J47*$K$14</f>
        <v>3382869.321</v>
      </c>
      <c r="L47" s="27">
        <f t="shared" si="31"/>
        <v>3450526.7074199999</v>
      </c>
      <c r="M47" s="27">
        <f t="shared" si="31"/>
        <v>3519537.2415684001</v>
      </c>
      <c r="N47" s="27">
        <f t="shared" si="31"/>
        <v>3589927.9863997679</v>
      </c>
      <c r="O47" s="19">
        <f t="shared" si="25"/>
        <v>32917254.600000001</v>
      </c>
      <c r="P47" s="19">
        <f t="shared" si="26"/>
        <v>4114656.8250000002</v>
      </c>
    </row>
    <row r="48" spans="1:16" x14ac:dyDescent="0.2">
      <c r="A48" s="21">
        <v>5135</v>
      </c>
      <c r="B48" s="21" t="s">
        <v>50</v>
      </c>
      <c r="C48" s="27">
        <v>4275549.0999999996</v>
      </c>
      <c r="D48" s="27">
        <v>6409056.4699999997</v>
      </c>
      <c r="E48" s="27">
        <v>6067290.2199999997</v>
      </c>
      <c r="F48" s="27">
        <v>6238768.1399999997</v>
      </c>
      <c r="G48" s="27">
        <v>4688359.1399999997</v>
      </c>
      <c r="H48" s="27">
        <v>5493741.5800000001</v>
      </c>
      <c r="I48" s="27">
        <v>6946463.1699999999</v>
      </c>
      <c r="J48" s="27">
        <v>5488071.6600000001</v>
      </c>
      <c r="K48" s="27">
        <f t="shared" ref="K48:N48" si="32">+J48*$K$14</f>
        <v>5597833.0932</v>
      </c>
      <c r="L48" s="27">
        <f t="shared" si="32"/>
        <v>5709789.7550640004</v>
      </c>
      <c r="M48" s="27">
        <f t="shared" si="32"/>
        <v>5823985.5501652807</v>
      </c>
      <c r="N48" s="27">
        <f t="shared" si="32"/>
        <v>5940465.2611685861</v>
      </c>
      <c r="O48" s="19">
        <f t="shared" si="25"/>
        <v>45607299.480000004</v>
      </c>
      <c r="P48" s="19">
        <f t="shared" si="26"/>
        <v>5700912.4350000005</v>
      </c>
    </row>
    <row r="49" spans="1:16" x14ac:dyDescent="0.2">
      <c r="A49" s="21">
        <v>5140</v>
      </c>
      <c r="B49" s="21" t="s">
        <v>51</v>
      </c>
      <c r="C49" s="27">
        <v>97846</v>
      </c>
      <c r="D49" s="27">
        <v>74420</v>
      </c>
      <c r="E49" s="27">
        <v>1432723</v>
      </c>
      <c r="F49" s="27">
        <v>52246</v>
      </c>
      <c r="G49" s="27">
        <v>255804</v>
      </c>
      <c r="H49" s="27">
        <v>36050</v>
      </c>
      <c r="I49" s="27">
        <v>90230</v>
      </c>
      <c r="J49" s="27">
        <v>306349</v>
      </c>
      <c r="K49" s="27">
        <f t="shared" ref="K49:N49" si="33">+J49*$K$14</f>
        <v>312475.98</v>
      </c>
      <c r="L49" s="27">
        <f t="shared" si="33"/>
        <v>318725.49959999998</v>
      </c>
      <c r="M49" s="27">
        <f t="shared" si="33"/>
        <v>325100.00959199999</v>
      </c>
      <c r="N49" s="27">
        <f t="shared" si="33"/>
        <v>331602.00978383998</v>
      </c>
      <c r="O49" s="19">
        <f t="shared" si="25"/>
        <v>2345668</v>
      </c>
      <c r="P49" s="19">
        <f t="shared" si="26"/>
        <v>293208.5</v>
      </c>
    </row>
    <row r="50" spans="1:16" x14ac:dyDescent="0.2">
      <c r="A50" s="21">
        <v>5145</v>
      </c>
      <c r="B50" s="21" t="s">
        <v>52</v>
      </c>
      <c r="C50" s="27">
        <v>446656</v>
      </c>
      <c r="D50" s="27">
        <v>2482054.7999999998</v>
      </c>
      <c r="E50" s="27">
        <v>1973756</v>
      </c>
      <c r="F50" s="27">
        <v>880431</v>
      </c>
      <c r="G50" s="27">
        <v>2484711</v>
      </c>
      <c r="H50" s="27">
        <v>1770771.33</v>
      </c>
      <c r="I50" s="27">
        <v>3187613</v>
      </c>
      <c r="J50" s="27">
        <v>1175511</v>
      </c>
      <c r="K50" s="27">
        <f t="shared" ref="K50:N50" si="34">+J50*$K$14</f>
        <v>1199021.22</v>
      </c>
      <c r="L50" s="27">
        <f t="shared" si="34"/>
        <v>1223001.6444000001</v>
      </c>
      <c r="M50" s="27">
        <f t="shared" si="34"/>
        <v>1247461.6772880002</v>
      </c>
      <c r="N50" s="27">
        <f t="shared" si="34"/>
        <v>1272410.9108337602</v>
      </c>
      <c r="O50" s="19">
        <f t="shared" si="25"/>
        <v>14401504.129999999</v>
      </c>
      <c r="P50" s="19">
        <f t="shared" si="26"/>
        <v>1800188.0162499999</v>
      </c>
    </row>
    <row r="51" spans="1:16" x14ac:dyDescent="0.2">
      <c r="A51" s="21">
        <v>5150</v>
      </c>
      <c r="B51" s="21" t="s">
        <v>53</v>
      </c>
      <c r="C51" s="27">
        <v>1244172.8799999999</v>
      </c>
      <c r="D51" s="27">
        <v>3790998</v>
      </c>
      <c r="E51" s="27">
        <v>388580</v>
      </c>
      <c r="F51" s="27">
        <v>1841913</v>
      </c>
      <c r="G51" s="27">
        <v>401000</v>
      </c>
      <c r="H51" s="27">
        <v>1005805.85</v>
      </c>
      <c r="I51" s="27">
        <v>0</v>
      </c>
      <c r="J51" s="27">
        <v>143290</v>
      </c>
      <c r="K51" s="27">
        <f t="shared" ref="K51:N51" si="35">+J51*$K$14</f>
        <v>146155.79999999999</v>
      </c>
      <c r="L51" s="27">
        <f t="shared" si="35"/>
        <v>149078.916</v>
      </c>
      <c r="M51" s="27">
        <f t="shared" si="35"/>
        <v>152060.49432</v>
      </c>
      <c r="N51" s="27">
        <f t="shared" si="35"/>
        <v>155101.7042064</v>
      </c>
      <c r="O51" s="19">
        <f t="shared" si="25"/>
        <v>8815759.7300000004</v>
      </c>
      <c r="P51" s="19">
        <f t="shared" si="26"/>
        <v>1101969.9662500001</v>
      </c>
    </row>
    <row r="52" spans="1:16" x14ac:dyDescent="0.2">
      <c r="A52" s="21">
        <v>5155</v>
      </c>
      <c r="B52" s="21" t="s">
        <v>54</v>
      </c>
      <c r="C52" s="27">
        <v>70000</v>
      </c>
      <c r="D52" s="27">
        <v>1502460</v>
      </c>
      <c r="E52" s="27">
        <v>4206770</v>
      </c>
      <c r="F52" s="27">
        <v>1440928</v>
      </c>
      <c r="G52" s="27">
        <v>617338</v>
      </c>
      <c r="H52" s="27">
        <v>4199478</v>
      </c>
      <c r="I52" s="27">
        <v>1015291</v>
      </c>
      <c r="J52" s="27">
        <v>5393142.9800000004</v>
      </c>
      <c r="K52" s="27">
        <f t="shared" ref="K52:N52" si="36">+J52*$K$14</f>
        <v>5501005.8396000005</v>
      </c>
      <c r="L52" s="27">
        <f t="shared" si="36"/>
        <v>5611025.9563920004</v>
      </c>
      <c r="M52" s="27">
        <f t="shared" si="36"/>
        <v>5723246.4755198406</v>
      </c>
      <c r="N52" s="27">
        <f t="shared" si="36"/>
        <v>5837711.4050302375</v>
      </c>
      <c r="O52" s="19">
        <f t="shared" si="25"/>
        <v>18445407.98</v>
      </c>
      <c r="P52" s="19">
        <f t="shared" si="26"/>
        <v>2305675.9975000001</v>
      </c>
    </row>
    <row r="53" spans="1:16" x14ac:dyDescent="0.2">
      <c r="A53" s="21">
        <v>5160</v>
      </c>
      <c r="B53" s="21" t="s">
        <v>55</v>
      </c>
      <c r="C53" s="27">
        <v>1735251</v>
      </c>
      <c r="D53" s="27">
        <v>1735243</v>
      </c>
      <c r="E53" s="27">
        <v>1735249</v>
      </c>
      <c r="F53" s="27">
        <v>1735242</v>
      </c>
      <c r="G53" s="27">
        <v>1825503</v>
      </c>
      <c r="H53" s="27">
        <v>1944178</v>
      </c>
      <c r="I53" s="27">
        <v>2066520</v>
      </c>
      <c r="J53" s="27">
        <v>3574681.34</v>
      </c>
      <c r="K53" s="27">
        <f t="shared" ref="K53:N53" si="37">+J53*$K$14</f>
        <v>3646174.9668000001</v>
      </c>
      <c r="L53" s="27">
        <f t="shared" si="37"/>
        <v>3719098.4661360001</v>
      </c>
      <c r="M53" s="27">
        <f t="shared" si="37"/>
        <v>3793480.4354587202</v>
      </c>
      <c r="N53" s="27">
        <f t="shared" si="37"/>
        <v>3869350.0441678949</v>
      </c>
      <c r="O53" s="19">
        <f t="shared" si="25"/>
        <v>16351867.34</v>
      </c>
      <c r="P53" s="19">
        <f t="shared" si="26"/>
        <v>2043983.4175</v>
      </c>
    </row>
    <row r="54" spans="1:16" x14ac:dyDescent="0.2">
      <c r="A54" s="21">
        <v>5165</v>
      </c>
      <c r="B54" s="21" t="s">
        <v>56</v>
      </c>
      <c r="C54" s="27">
        <v>2431337.7200000002</v>
      </c>
      <c r="D54" s="27">
        <v>2431337.75</v>
      </c>
      <c r="E54" s="27">
        <v>2459267.64</v>
      </c>
      <c r="F54" s="27">
        <v>2996553.56</v>
      </c>
      <c r="G54" s="27">
        <v>3186729</v>
      </c>
      <c r="H54" s="27">
        <v>2875091.22</v>
      </c>
      <c r="I54" s="27">
        <v>2589447.42</v>
      </c>
      <c r="J54" s="27">
        <v>2598769.8199999998</v>
      </c>
      <c r="K54" s="27">
        <f t="shared" ref="K54:N54" si="38">+J54*$K$14</f>
        <v>2650745.2163999998</v>
      </c>
      <c r="L54" s="27">
        <f t="shared" si="38"/>
        <v>2703760.1207280001</v>
      </c>
      <c r="M54" s="27">
        <f t="shared" si="38"/>
        <v>2757835.3231425602</v>
      </c>
      <c r="N54" s="27">
        <f t="shared" si="38"/>
        <v>2812992.0296054115</v>
      </c>
      <c r="O54" s="19">
        <f t="shared" si="25"/>
        <v>21568534.130000003</v>
      </c>
      <c r="P54" s="19">
        <f t="shared" si="26"/>
        <v>2696066.7662500003</v>
      </c>
    </row>
    <row r="55" spans="1:16" x14ac:dyDescent="0.2">
      <c r="A55" s="21">
        <v>5195</v>
      </c>
      <c r="B55" s="21" t="s">
        <v>57</v>
      </c>
      <c r="C55" s="27">
        <v>2132875.96</v>
      </c>
      <c r="D55" s="27">
        <v>3117855.5</v>
      </c>
      <c r="E55" s="27">
        <v>3374876</v>
      </c>
      <c r="F55" s="27">
        <v>1652562</v>
      </c>
      <c r="G55" s="27">
        <v>1921951.5</v>
      </c>
      <c r="H55" s="27">
        <v>2515292.2000000002</v>
      </c>
      <c r="I55" s="27">
        <v>1452471.56</v>
      </c>
      <c r="J55" s="27">
        <v>2475198.5499999998</v>
      </c>
      <c r="K55" s="27">
        <f t="shared" ref="K55:N55" si="39">+J55*$K$14</f>
        <v>2524702.5209999997</v>
      </c>
      <c r="L55" s="27">
        <f t="shared" si="39"/>
        <v>2575196.5714199999</v>
      </c>
      <c r="M55" s="27">
        <f t="shared" si="39"/>
        <v>2626700.5028483998</v>
      </c>
      <c r="N55" s="27">
        <f t="shared" si="39"/>
        <v>2679234.5129053677</v>
      </c>
      <c r="O55" s="19">
        <f t="shared" si="25"/>
        <v>18643083.27</v>
      </c>
      <c r="P55" s="19">
        <f t="shared" si="26"/>
        <v>2330385.4087499999</v>
      </c>
    </row>
    <row r="56" spans="1:16" x14ac:dyDescent="0.2">
      <c r="A56" s="21"/>
      <c r="B56" s="22" t="s">
        <v>58</v>
      </c>
      <c r="C56" s="23">
        <f t="shared" ref="C56:P56" si="40">SUM(C42:C55)</f>
        <v>95610635.209999979</v>
      </c>
      <c r="D56" s="23">
        <f t="shared" si="40"/>
        <v>104569531.56999999</v>
      </c>
      <c r="E56" s="23">
        <f t="shared" si="40"/>
        <v>117221196.69</v>
      </c>
      <c r="F56" s="23">
        <f t="shared" si="40"/>
        <v>111199116.22</v>
      </c>
      <c r="G56" s="23">
        <f t="shared" si="40"/>
        <v>105929905.18000001</v>
      </c>
      <c r="H56" s="23">
        <f t="shared" si="40"/>
        <v>101701460.88</v>
      </c>
      <c r="I56" s="23">
        <f t="shared" si="40"/>
        <v>111260699.62</v>
      </c>
      <c r="J56" s="23">
        <f t="shared" si="40"/>
        <v>105818872.89999999</v>
      </c>
      <c r="K56" s="23">
        <f t="shared" si="40"/>
        <v>107935250.35799998</v>
      </c>
      <c r="L56" s="23">
        <f t="shared" si="40"/>
        <v>110093955.36515999</v>
      </c>
      <c r="M56" s="23">
        <f t="shared" si="40"/>
        <v>112295834.47246321</v>
      </c>
      <c r="N56" s="23">
        <f t="shared" si="40"/>
        <v>114541751.16191249</v>
      </c>
      <c r="O56" s="20">
        <f t="shared" si="40"/>
        <v>853311418.2700001</v>
      </c>
      <c r="P56" s="20">
        <f t="shared" si="40"/>
        <v>106663927.28375001</v>
      </c>
    </row>
    <row r="57" spans="1:16" x14ac:dyDescent="0.2">
      <c r="A57" s="21"/>
      <c r="B57" s="2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6" x14ac:dyDescent="0.2">
      <c r="A58" s="21">
        <v>5205</v>
      </c>
      <c r="B58" s="21" t="s">
        <v>44</v>
      </c>
      <c r="C58" s="27">
        <v>31828621</v>
      </c>
      <c r="D58" s="27">
        <v>42319558</v>
      </c>
      <c r="E58" s="27">
        <v>58299598</v>
      </c>
      <c r="F58" s="27">
        <v>53901148</v>
      </c>
      <c r="G58" s="27">
        <v>51722351</v>
      </c>
      <c r="H58" s="27">
        <v>49822345.299999997</v>
      </c>
      <c r="I58" s="27">
        <v>52937176.579999998</v>
      </c>
      <c r="J58" s="27">
        <v>46516249.219999999</v>
      </c>
      <c r="K58" s="27">
        <f t="shared" ref="K58:N58" si="41">+J58*$K$14</f>
        <v>47446574.204400003</v>
      </c>
      <c r="L58" s="27">
        <f t="shared" si="41"/>
        <v>48395505.688488007</v>
      </c>
      <c r="M58" s="27">
        <f t="shared" si="41"/>
        <v>49363415.802257769</v>
      </c>
      <c r="N58" s="27">
        <f t="shared" si="41"/>
        <v>50350684.118302926</v>
      </c>
      <c r="O58" s="19">
        <f t="shared" ref="O58:O72" si="42">SUM(C58:J58)</f>
        <v>387347047.10000002</v>
      </c>
      <c r="P58" s="19">
        <f t="shared" ref="P58:P72" si="43">+O58/$R$7</f>
        <v>48418380.887500003</v>
      </c>
    </row>
    <row r="59" spans="1:16" x14ac:dyDescent="0.2">
      <c r="A59" s="21">
        <v>5210</v>
      </c>
      <c r="B59" s="21" t="s">
        <v>45</v>
      </c>
      <c r="C59" s="27">
        <v>1600000</v>
      </c>
      <c r="D59" s="27">
        <v>1600000</v>
      </c>
      <c r="E59" s="27">
        <v>1600000</v>
      </c>
      <c r="F59" s="27">
        <v>13152500</v>
      </c>
      <c r="G59" s="27">
        <v>1780169.3</v>
      </c>
      <c r="H59" s="27">
        <v>1510437.7</v>
      </c>
      <c r="I59" s="27">
        <v>1600000</v>
      </c>
      <c r="J59" s="27">
        <v>-1600000</v>
      </c>
      <c r="K59" s="27">
        <f t="shared" ref="K59:N59" si="44">+J59*$K$14</f>
        <v>-1632000</v>
      </c>
      <c r="L59" s="27">
        <f t="shared" si="44"/>
        <v>-1664640</v>
      </c>
      <c r="M59" s="27">
        <f t="shared" si="44"/>
        <v>-1697932.8</v>
      </c>
      <c r="N59" s="27">
        <f t="shared" si="44"/>
        <v>-1731891.456</v>
      </c>
      <c r="O59" s="19">
        <f t="shared" si="42"/>
        <v>21243107</v>
      </c>
      <c r="P59" s="19">
        <f t="shared" si="43"/>
        <v>2655388.375</v>
      </c>
    </row>
    <row r="60" spans="1:16" x14ac:dyDescent="0.2">
      <c r="A60" s="21">
        <v>5215</v>
      </c>
      <c r="B60" s="21" t="s">
        <v>46</v>
      </c>
      <c r="C60" s="27">
        <v>15947293</v>
      </c>
      <c r="D60" s="27">
        <v>17117191</v>
      </c>
      <c r="E60" s="27">
        <v>22994305</v>
      </c>
      <c r="F60" s="27">
        <v>17302156</v>
      </c>
      <c r="G60" s="27">
        <v>22389464</v>
      </c>
      <c r="H60" s="27">
        <v>18777329</v>
      </c>
      <c r="I60" s="27">
        <v>18933743</v>
      </c>
      <c r="J60" s="27">
        <v>20511120</v>
      </c>
      <c r="K60" s="27">
        <f t="shared" ref="K60:N60" si="45">+J60*$K$14</f>
        <v>20921342.399999999</v>
      </c>
      <c r="L60" s="27">
        <f t="shared" si="45"/>
        <v>21339769.248</v>
      </c>
      <c r="M60" s="27">
        <f t="shared" si="45"/>
        <v>21766564.632959999</v>
      </c>
      <c r="N60" s="27">
        <f t="shared" si="45"/>
        <v>22201895.9256192</v>
      </c>
      <c r="O60" s="19">
        <f t="shared" si="42"/>
        <v>153972601</v>
      </c>
      <c r="P60" s="19">
        <f t="shared" si="43"/>
        <v>19246575.125</v>
      </c>
    </row>
    <row r="61" spans="1:16" x14ac:dyDescent="0.2">
      <c r="A61" s="21">
        <v>5220</v>
      </c>
      <c r="B61" s="21" t="s">
        <v>47</v>
      </c>
      <c r="C61" s="27">
        <v>5033610</v>
      </c>
      <c r="D61" s="27">
        <v>5253610</v>
      </c>
      <c r="E61" s="27">
        <v>5253610</v>
      </c>
      <c r="F61" s="27">
        <v>2833610</v>
      </c>
      <c r="G61" s="27">
        <v>2833610</v>
      </c>
      <c r="H61" s="27">
        <v>2833610</v>
      </c>
      <c r="I61" s="27">
        <v>2833610</v>
      </c>
      <c r="J61" s="27">
        <v>2833610</v>
      </c>
      <c r="K61" s="27">
        <f t="shared" ref="K61:N61" si="46">+J61*$K$14</f>
        <v>2890282.2</v>
      </c>
      <c r="L61" s="27">
        <f t="shared" si="46"/>
        <v>2948087.844</v>
      </c>
      <c r="M61" s="27">
        <f t="shared" si="46"/>
        <v>3007049.6008800003</v>
      </c>
      <c r="N61" s="27">
        <f t="shared" si="46"/>
        <v>3067190.5928976005</v>
      </c>
      <c r="O61" s="19">
        <f t="shared" si="42"/>
        <v>29708880</v>
      </c>
      <c r="P61" s="19">
        <f t="shared" si="43"/>
        <v>3713610</v>
      </c>
    </row>
    <row r="62" spans="1:16" x14ac:dyDescent="0.2">
      <c r="A62" s="21">
        <v>5225</v>
      </c>
      <c r="B62" s="21" t="s">
        <v>48</v>
      </c>
      <c r="C62" s="27">
        <v>0</v>
      </c>
      <c r="D62" s="27">
        <v>200000</v>
      </c>
      <c r="E62" s="27">
        <v>166666.67000000001</v>
      </c>
      <c r="F62" s="27">
        <v>366666.67</v>
      </c>
      <c r="G62" s="27">
        <v>166666.67000000001</v>
      </c>
      <c r="H62" s="27">
        <v>166666.67000000001</v>
      </c>
      <c r="I62" s="27">
        <v>366666.67</v>
      </c>
      <c r="J62" s="27">
        <v>166666.66</v>
      </c>
      <c r="K62" s="27">
        <f t="shared" ref="K62:N62" si="47">+J62*$K$14</f>
        <v>169999.9932</v>
      </c>
      <c r="L62" s="27">
        <f t="shared" si="47"/>
        <v>173399.99306400001</v>
      </c>
      <c r="M62" s="27">
        <f t="shared" si="47"/>
        <v>176867.99292528001</v>
      </c>
      <c r="N62" s="27">
        <f t="shared" si="47"/>
        <v>180405.35278378561</v>
      </c>
      <c r="O62" s="19">
        <f t="shared" si="42"/>
        <v>1600000.01</v>
      </c>
      <c r="P62" s="19">
        <f t="shared" si="43"/>
        <v>200000.00125</v>
      </c>
    </row>
    <row r="63" spans="1:16" x14ac:dyDescent="0.2">
      <c r="A63" s="21">
        <v>5230</v>
      </c>
      <c r="B63" s="21" t="s">
        <v>49</v>
      </c>
      <c r="C63" s="27">
        <v>3412576.3</v>
      </c>
      <c r="D63" s="27">
        <v>3375356.84</v>
      </c>
      <c r="E63" s="27">
        <v>3517404.14</v>
      </c>
      <c r="F63" s="27">
        <v>3393966.3</v>
      </c>
      <c r="G63" s="27">
        <v>3473966.32</v>
      </c>
      <c r="H63" s="27">
        <v>3470694.19</v>
      </c>
      <c r="I63" s="27">
        <v>3470694.2</v>
      </c>
      <c r="J63" s="27">
        <v>3470694.21</v>
      </c>
      <c r="K63" s="27">
        <f t="shared" ref="K63:N63" si="48">+J63*$K$14</f>
        <v>3540108.0942000002</v>
      </c>
      <c r="L63" s="27">
        <f t="shared" si="48"/>
        <v>3610910.2560840002</v>
      </c>
      <c r="M63" s="27">
        <f t="shared" si="48"/>
        <v>3683128.4612056804</v>
      </c>
      <c r="N63" s="27">
        <f t="shared" si="48"/>
        <v>3756791.030429794</v>
      </c>
      <c r="O63" s="19">
        <f t="shared" si="42"/>
        <v>27585352.5</v>
      </c>
      <c r="P63" s="19">
        <f t="shared" si="43"/>
        <v>3448169.0625</v>
      </c>
    </row>
    <row r="64" spans="1:16" x14ac:dyDescent="0.2">
      <c r="A64" s="21">
        <v>5235</v>
      </c>
      <c r="B64" s="21" t="s">
        <v>50</v>
      </c>
      <c r="C64" s="27">
        <v>151881368.91999999</v>
      </c>
      <c r="D64" s="27">
        <v>162373666.28999999</v>
      </c>
      <c r="E64" s="27">
        <v>155339577.55000001</v>
      </c>
      <c r="F64" s="27">
        <v>141547674.78999999</v>
      </c>
      <c r="G64" s="27">
        <v>159772142.75999999</v>
      </c>
      <c r="H64" s="27">
        <v>118105047.05</v>
      </c>
      <c r="I64" s="27">
        <v>121423194.18000001</v>
      </c>
      <c r="J64" s="27">
        <v>105779710.69</v>
      </c>
      <c r="K64" s="27">
        <f t="shared" ref="K64:N64" si="49">+J64*$K$14</f>
        <v>107895304.9038</v>
      </c>
      <c r="L64" s="27">
        <f t="shared" si="49"/>
        <v>110053211.001876</v>
      </c>
      <c r="M64" s="27">
        <f t="shared" si="49"/>
        <v>112254275.22191352</v>
      </c>
      <c r="N64" s="27">
        <f t="shared" si="49"/>
        <v>114499360.72635178</v>
      </c>
      <c r="O64" s="19">
        <f t="shared" si="42"/>
        <v>1116222382.23</v>
      </c>
      <c r="P64" s="19">
        <f t="shared" si="43"/>
        <v>139527797.77875</v>
      </c>
    </row>
    <row r="65" spans="1:16" x14ac:dyDescent="0.2">
      <c r="A65" s="21">
        <v>5240</v>
      </c>
      <c r="B65" s="21" t="s">
        <v>51</v>
      </c>
      <c r="C65" s="27">
        <v>29040</v>
      </c>
      <c r="D65" s="27">
        <v>7260</v>
      </c>
      <c r="E65" s="27">
        <v>94840</v>
      </c>
      <c r="F65" s="27">
        <v>7239</v>
      </c>
      <c r="G65" s="27">
        <v>12086</v>
      </c>
      <c r="H65" s="27">
        <v>0</v>
      </c>
      <c r="I65" s="27">
        <v>37239</v>
      </c>
      <c r="J65" s="27">
        <v>0</v>
      </c>
      <c r="K65" s="27">
        <f t="shared" ref="K65:N65" si="50">+J65*$K$14</f>
        <v>0</v>
      </c>
      <c r="L65" s="27">
        <f t="shared" si="50"/>
        <v>0</v>
      </c>
      <c r="M65" s="27">
        <f t="shared" si="50"/>
        <v>0</v>
      </c>
      <c r="N65" s="27">
        <f t="shared" si="50"/>
        <v>0</v>
      </c>
      <c r="O65" s="19">
        <f t="shared" si="42"/>
        <v>187704</v>
      </c>
      <c r="P65" s="19">
        <f t="shared" si="43"/>
        <v>23463</v>
      </c>
    </row>
    <row r="66" spans="1:16" x14ac:dyDescent="0.2">
      <c r="A66" s="21">
        <v>5245</v>
      </c>
      <c r="B66" s="21" t="s">
        <v>52</v>
      </c>
      <c r="C66" s="27">
        <v>1869300</v>
      </c>
      <c r="D66" s="27">
        <v>613800</v>
      </c>
      <c r="E66" s="27">
        <v>2630338</v>
      </c>
      <c r="F66" s="27">
        <v>1551432</v>
      </c>
      <c r="G66" s="27">
        <v>145600</v>
      </c>
      <c r="H66" s="27">
        <v>1557204</v>
      </c>
      <c r="I66" s="27">
        <v>1756681</v>
      </c>
      <c r="J66" s="27">
        <v>677239</v>
      </c>
      <c r="K66" s="27">
        <f t="shared" ref="K66:N66" si="51">+J66*$K$14</f>
        <v>690783.78</v>
      </c>
      <c r="L66" s="27">
        <f t="shared" si="51"/>
        <v>704599.45559999999</v>
      </c>
      <c r="M66" s="27">
        <f t="shared" si="51"/>
        <v>718691.44471199997</v>
      </c>
      <c r="N66" s="27">
        <f t="shared" si="51"/>
        <v>733065.27360623993</v>
      </c>
      <c r="O66" s="19">
        <f t="shared" si="42"/>
        <v>10801594</v>
      </c>
      <c r="P66" s="19">
        <f t="shared" si="43"/>
        <v>1350199.25</v>
      </c>
    </row>
    <row r="67" spans="1:16" x14ac:dyDescent="0.2">
      <c r="A67" s="21">
        <v>5250</v>
      </c>
      <c r="B67" s="21" t="s">
        <v>53</v>
      </c>
      <c r="C67" s="27">
        <v>21600</v>
      </c>
      <c r="D67" s="27">
        <v>45580</v>
      </c>
      <c r="E67" s="27">
        <v>146552</v>
      </c>
      <c r="F67" s="27">
        <v>415862</v>
      </c>
      <c r="G67" s="27">
        <v>1351143</v>
      </c>
      <c r="H67" s="27">
        <v>0</v>
      </c>
      <c r="I67" s="27">
        <v>109290.04</v>
      </c>
      <c r="J67" s="27">
        <v>124359</v>
      </c>
      <c r="K67" s="27">
        <f t="shared" ref="K67:N67" si="52">+J67*$K$14</f>
        <v>126846.18000000001</v>
      </c>
      <c r="L67" s="27">
        <f t="shared" si="52"/>
        <v>129383.10360000002</v>
      </c>
      <c r="M67" s="27">
        <f t="shared" si="52"/>
        <v>131970.76567200001</v>
      </c>
      <c r="N67" s="27">
        <f t="shared" si="52"/>
        <v>134610.18098544001</v>
      </c>
      <c r="O67" s="19">
        <f t="shared" si="42"/>
        <v>2214386.04</v>
      </c>
      <c r="P67" s="19">
        <f t="shared" si="43"/>
        <v>276798.255</v>
      </c>
    </row>
    <row r="68" spans="1:16" x14ac:dyDescent="0.2">
      <c r="A68" s="21">
        <v>5255</v>
      </c>
      <c r="B68" s="21" t="s">
        <v>54</v>
      </c>
      <c r="C68" s="27">
        <v>2547393</v>
      </c>
      <c r="D68" s="27">
        <v>449076</v>
      </c>
      <c r="E68" s="27">
        <v>6063080</v>
      </c>
      <c r="F68" s="27">
        <v>3827361</v>
      </c>
      <c r="G68" s="27">
        <v>4859313</v>
      </c>
      <c r="H68" s="27">
        <v>6805461</v>
      </c>
      <c r="I68" s="27">
        <v>3904923.6</v>
      </c>
      <c r="J68" s="27">
        <v>638648</v>
      </c>
      <c r="K68" s="27">
        <f t="shared" ref="K68:N68" si="53">+J68*$K$14</f>
        <v>651420.96</v>
      </c>
      <c r="L68" s="27">
        <f t="shared" si="53"/>
        <v>664449.37919999997</v>
      </c>
      <c r="M68" s="27">
        <f t="shared" si="53"/>
        <v>677738.36678399995</v>
      </c>
      <c r="N68" s="27">
        <f t="shared" si="53"/>
        <v>691293.13411967992</v>
      </c>
      <c r="O68" s="19">
        <f t="shared" si="42"/>
        <v>29095255.600000001</v>
      </c>
      <c r="P68" s="19">
        <f t="shared" si="43"/>
        <v>3636906.95</v>
      </c>
    </row>
    <row r="69" spans="1:16" x14ac:dyDescent="0.2">
      <c r="A69" s="21">
        <v>5260</v>
      </c>
      <c r="B69" s="21" t="s">
        <v>55</v>
      </c>
      <c r="C69" s="27">
        <v>3729937</v>
      </c>
      <c r="D69" s="27">
        <v>3729935</v>
      </c>
      <c r="E69" s="27">
        <v>3705708</v>
      </c>
      <c r="F69" s="27">
        <v>3772119</v>
      </c>
      <c r="G69" s="27">
        <v>3811900</v>
      </c>
      <c r="H69" s="27">
        <v>3834010</v>
      </c>
      <c r="I69" s="27">
        <v>3834010</v>
      </c>
      <c r="J69" s="27">
        <v>3834010</v>
      </c>
      <c r="K69" s="27">
        <f t="shared" ref="K69:N69" si="54">+J69*$K$14</f>
        <v>3910690.2</v>
      </c>
      <c r="L69" s="27">
        <f t="shared" si="54"/>
        <v>3988904.0040000002</v>
      </c>
      <c r="M69" s="27">
        <f t="shared" si="54"/>
        <v>4068682.0840800004</v>
      </c>
      <c r="N69" s="27">
        <f t="shared" si="54"/>
        <v>4150055.7257616003</v>
      </c>
      <c r="O69" s="19">
        <f t="shared" si="42"/>
        <v>30251629</v>
      </c>
      <c r="P69" s="19">
        <f t="shared" si="43"/>
        <v>3781453.625</v>
      </c>
    </row>
    <row r="70" spans="1:16" x14ac:dyDescent="0.2">
      <c r="A70" s="21">
        <v>5265</v>
      </c>
      <c r="B70" s="21" t="s">
        <v>56</v>
      </c>
      <c r="C70" s="27">
        <v>0</v>
      </c>
      <c r="D70" s="27">
        <v>0</v>
      </c>
      <c r="E70" s="27">
        <v>100782.92</v>
      </c>
      <c r="F70" s="27">
        <v>251957.3</v>
      </c>
      <c r="G70" s="27">
        <v>251957.29</v>
      </c>
      <c r="H70" s="27">
        <v>251957.3</v>
      </c>
      <c r="I70" s="27">
        <v>251957.29</v>
      </c>
      <c r="J70" s="27">
        <v>251957.3</v>
      </c>
      <c r="K70" s="27">
        <f t="shared" ref="K70:N70" si="55">+J70*$K$14</f>
        <v>256996.446</v>
      </c>
      <c r="L70" s="27">
        <f t="shared" si="55"/>
        <v>262136.37492</v>
      </c>
      <c r="M70" s="27">
        <f t="shared" si="55"/>
        <v>267379.1024184</v>
      </c>
      <c r="N70" s="27">
        <f t="shared" si="55"/>
        <v>272726.684466768</v>
      </c>
      <c r="O70" s="19">
        <f t="shared" si="42"/>
        <v>1360569.4000000001</v>
      </c>
      <c r="P70" s="19">
        <f t="shared" si="43"/>
        <v>170071.17500000002</v>
      </c>
    </row>
    <row r="71" spans="1:16" x14ac:dyDescent="0.2">
      <c r="A71" s="21">
        <v>5295</v>
      </c>
      <c r="B71" s="21" t="s">
        <v>57</v>
      </c>
      <c r="C71" s="27">
        <v>7983109.5999999996</v>
      </c>
      <c r="D71" s="27">
        <v>19249779.859999999</v>
      </c>
      <c r="E71" s="27">
        <v>17360342.399999999</v>
      </c>
      <c r="F71" s="27">
        <v>10848154.699999999</v>
      </c>
      <c r="G71" s="27">
        <v>11373645</v>
      </c>
      <c r="H71" s="27">
        <v>5615176.5</v>
      </c>
      <c r="I71" s="27">
        <v>15053246</v>
      </c>
      <c r="J71" s="27">
        <v>13426220</v>
      </c>
      <c r="K71" s="27">
        <f t="shared" ref="K71:N71" si="56">+J71*$K$14</f>
        <v>13694744.4</v>
      </c>
      <c r="L71" s="27">
        <f t="shared" si="56"/>
        <v>13968639.288000001</v>
      </c>
      <c r="M71" s="27">
        <f t="shared" si="56"/>
        <v>14248012.073760001</v>
      </c>
      <c r="N71" s="27">
        <f t="shared" si="56"/>
        <v>14532972.315235201</v>
      </c>
      <c r="O71" s="19">
        <f t="shared" si="42"/>
        <v>100909674.06</v>
      </c>
      <c r="P71" s="19">
        <f t="shared" si="43"/>
        <v>12613709.2575</v>
      </c>
    </row>
    <row r="72" spans="1:16" x14ac:dyDescent="0.2">
      <c r="A72" s="21">
        <v>5299</v>
      </c>
      <c r="B72" s="21" t="s">
        <v>59</v>
      </c>
      <c r="C72" s="27">
        <v>22727579</v>
      </c>
      <c r="D72" s="27">
        <v>22727579.02</v>
      </c>
      <c r="E72" s="27">
        <v>22727579.02</v>
      </c>
      <c r="F72" s="27">
        <v>22727579</v>
      </c>
      <c r="G72" s="27">
        <v>22727579</v>
      </c>
      <c r="H72" s="27">
        <v>22727579</v>
      </c>
      <c r="I72" s="27">
        <v>22727579</v>
      </c>
      <c r="J72" s="27">
        <v>22727579</v>
      </c>
      <c r="K72" s="27">
        <f t="shared" ref="K72:N72" si="57">+J72*$K$14</f>
        <v>23182130.580000002</v>
      </c>
      <c r="L72" s="27">
        <f t="shared" si="57"/>
        <v>23645773.191600002</v>
      </c>
      <c r="M72" s="27">
        <f t="shared" si="57"/>
        <v>24118688.655432004</v>
      </c>
      <c r="N72" s="27">
        <f t="shared" si="57"/>
        <v>24601062.428540643</v>
      </c>
      <c r="O72" s="19">
        <f t="shared" si="42"/>
        <v>181820632.03999999</v>
      </c>
      <c r="P72" s="19">
        <f t="shared" si="43"/>
        <v>22727579.004999999</v>
      </c>
    </row>
    <row r="73" spans="1:16" x14ac:dyDescent="0.2">
      <c r="A73" s="21"/>
      <c r="B73" s="22" t="s">
        <v>60</v>
      </c>
      <c r="C73" s="23">
        <f t="shared" ref="C73:P73" si="58">SUM(C58:C72)</f>
        <v>248611427.81999996</v>
      </c>
      <c r="D73" s="23">
        <f t="shared" si="58"/>
        <v>279062392.00999999</v>
      </c>
      <c r="E73" s="23">
        <f t="shared" si="58"/>
        <v>300000383.69999999</v>
      </c>
      <c r="F73" s="23">
        <f t="shared" si="58"/>
        <v>275899425.75999999</v>
      </c>
      <c r="G73" s="23">
        <f t="shared" si="58"/>
        <v>286671593.33999997</v>
      </c>
      <c r="H73" s="23">
        <f t="shared" si="58"/>
        <v>235477517.71000001</v>
      </c>
      <c r="I73" s="23">
        <f t="shared" si="58"/>
        <v>249240010.55999997</v>
      </c>
      <c r="J73" s="23">
        <f t="shared" si="58"/>
        <v>219358063.07999998</v>
      </c>
      <c r="K73" s="23">
        <f t="shared" ref="K73:N73" si="59">SUM(K58:K72)</f>
        <v>223745224.34160003</v>
      </c>
      <c r="L73" s="23">
        <f t="shared" si="59"/>
        <v>228220128.82843199</v>
      </c>
      <c r="M73" s="23">
        <f t="shared" si="59"/>
        <v>232784531.40500069</v>
      </c>
      <c r="N73" s="23">
        <f t="shared" si="59"/>
        <v>237440222.03310066</v>
      </c>
      <c r="O73" s="20">
        <f t="shared" si="58"/>
        <v>2094320813.98</v>
      </c>
      <c r="P73" s="20">
        <f t="shared" si="58"/>
        <v>261790101.7475</v>
      </c>
    </row>
    <row r="74" spans="1:16" x14ac:dyDescent="0.2">
      <c r="A74" s="21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0"/>
      <c r="P74" s="20"/>
    </row>
    <row r="75" spans="1:16" x14ac:dyDescent="0.2">
      <c r="A75" s="21"/>
      <c r="B75" s="22" t="s">
        <v>61</v>
      </c>
      <c r="C75" s="23">
        <f>+C56+C73</f>
        <v>344222063.02999997</v>
      </c>
      <c r="D75" s="23">
        <f t="shared" ref="D75:P75" si="60">+D56+D73</f>
        <v>383631923.57999998</v>
      </c>
      <c r="E75" s="23">
        <f t="shared" si="60"/>
        <v>417221580.38999999</v>
      </c>
      <c r="F75" s="23">
        <f t="shared" si="60"/>
        <v>387098541.98000002</v>
      </c>
      <c r="G75" s="23">
        <f t="shared" si="60"/>
        <v>392601498.51999998</v>
      </c>
      <c r="H75" s="23">
        <f t="shared" si="60"/>
        <v>337178978.59000003</v>
      </c>
      <c r="I75" s="23">
        <f t="shared" si="60"/>
        <v>360500710.17999995</v>
      </c>
      <c r="J75" s="23">
        <f t="shared" si="60"/>
        <v>325176935.97999996</v>
      </c>
      <c r="K75" s="23">
        <f t="shared" ref="K75:N75" si="61">+K56+K73</f>
        <v>331680474.69959998</v>
      </c>
      <c r="L75" s="23">
        <f t="shared" si="61"/>
        <v>338314084.19359195</v>
      </c>
      <c r="M75" s="23">
        <f t="shared" si="61"/>
        <v>345080365.87746388</v>
      </c>
      <c r="N75" s="23">
        <f t="shared" si="61"/>
        <v>351981973.19501317</v>
      </c>
      <c r="O75" s="20">
        <f t="shared" si="60"/>
        <v>2947632232.25</v>
      </c>
      <c r="P75" s="20">
        <f t="shared" si="60"/>
        <v>368454029.03125</v>
      </c>
    </row>
    <row r="76" spans="1:16" x14ac:dyDescent="0.2">
      <c r="A76" s="21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0"/>
      <c r="P76" s="20"/>
    </row>
    <row r="77" spans="1:16" hidden="1" x14ac:dyDescent="0.2">
      <c r="A77" s="21"/>
      <c r="B77" s="22" t="s">
        <v>62</v>
      </c>
      <c r="C77" s="23">
        <f t="shared" ref="C77:P77" si="62">+C40-C75</f>
        <v>-123091539.32999969</v>
      </c>
      <c r="D77" s="23">
        <f t="shared" si="62"/>
        <v>153080360.34999985</v>
      </c>
      <c r="E77" s="23">
        <f t="shared" si="62"/>
        <v>248794761.09000003</v>
      </c>
      <c r="F77" s="23">
        <f t="shared" si="62"/>
        <v>197232447.66000032</v>
      </c>
      <c r="G77" s="23">
        <f t="shared" si="62"/>
        <v>290573526.84000015</v>
      </c>
      <c r="H77" s="23">
        <f t="shared" si="62"/>
        <v>221266336.60999978</v>
      </c>
      <c r="I77" s="23">
        <f t="shared" si="62"/>
        <v>-11269649.48999989</v>
      </c>
      <c r="J77" s="23">
        <f t="shared" si="62"/>
        <v>72167510.020000041</v>
      </c>
      <c r="K77" s="23">
        <f t="shared" si="62"/>
        <v>-331680474.69959998</v>
      </c>
      <c r="L77" s="23">
        <f t="shared" si="62"/>
        <v>-338314084.19359195</v>
      </c>
      <c r="M77" s="23">
        <f t="shared" si="62"/>
        <v>-345080365.87746388</v>
      </c>
      <c r="N77" s="23">
        <f t="shared" si="62"/>
        <v>-351981973.19501317</v>
      </c>
      <c r="O77" s="20">
        <f t="shared" si="62"/>
        <v>1048753753.7499962</v>
      </c>
      <c r="P77" s="20">
        <f t="shared" si="62"/>
        <v>131094219.21874952</v>
      </c>
    </row>
    <row r="78" spans="1:16" hidden="1" x14ac:dyDescent="0.2">
      <c r="A78" s="21"/>
      <c r="B78" s="21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</row>
    <row r="79" spans="1:16" hidden="1" x14ac:dyDescent="0.2">
      <c r="A79" s="21">
        <v>4205</v>
      </c>
      <c r="B79" s="21" t="s">
        <v>63</v>
      </c>
      <c r="C79" s="27">
        <v>67001945</v>
      </c>
      <c r="D79" s="27">
        <v>3542722</v>
      </c>
      <c r="E79" s="27">
        <v>4833968</v>
      </c>
      <c r="F79" s="27">
        <v>4798427</v>
      </c>
      <c r="G79" s="27">
        <v>5107445</v>
      </c>
      <c r="H79" s="27">
        <v>3141200</v>
      </c>
      <c r="I79" s="27">
        <v>13615209</v>
      </c>
      <c r="J79" s="27">
        <v>9440795</v>
      </c>
      <c r="K79" s="27">
        <f t="shared" ref="K79:N79" si="63">+J79*$K$14</f>
        <v>9629610.9000000004</v>
      </c>
      <c r="L79" s="27">
        <f t="shared" si="63"/>
        <v>9822203.1180000007</v>
      </c>
      <c r="M79" s="27">
        <f t="shared" si="63"/>
        <v>10018647.180360001</v>
      </c>
      <c r="N79" s="27">
        <f t="shared" si="63"/>
        <v>10219020.123967201</v>
      </c>
      <c r="O79" s="19">
        <f t="shared" ref="O79:O86" si="64">SUM(C79:J79)</f>
        <v>111481711</v>
      </c>
      <c r="P79" s="19">
        <f t="shared" ref="P79:P86" si="65">+O79/$R$7</f>
        <v>13935213.875</v>
      </c>
    </row>
    <row r="80" spans="1:16" hidden="1" x14ac:dyDescent="0.2">
      <c r="A80" s="21">
        <v>4210</v>
      </c>
      <c r="B80" s="21" t="s">
        <v>64</v>
      </c>
      <c r="C80" s="27">
        <v>106260104.43000001</v>
      </c>
      <c r="D80" s="27">
        <v>139652396.78999999</v>
      </c>
      <c r="E80" s="27">
        <v>71038433.269999996</v>
      </c>
      <c r="F80" s="27">
        <v>78732287</v>
      </c>
      <c r="G80" s="27">
        <v>106068655.54000001</v>
      </c>
      <c r="H80" s="27">
        <v>106575665.7</v>
      </c>
      <c r="I80" s="27">
        <v>84377740</v>
      </c>
      <c r="J80" s="27">
        <v>221452159.16999999</v>
      </c>
      <c r="K80" s="27">
        <f t="shared" ref="K80:N80" si="66">+J80*$K$14</f>
        <v>225881202.35339999</v>
      </c>
      <c r="L80" s="27">
        <f t="shared" si="66"/>
        <v>230398826.40046799</v>
      </c>
      <c r="M80" s="27">
        <f t="shared" si="66"/>
        <v>235006802.92847735</v>
      </c>
      <c r="N80" s="27">
        <f t="shared" si="66"/>
        <v>239706938.9870469</v>
      </c>
      <c r="O80" s="19">
        <f t="shared" si="64"/>
        <v>914157441.89999998</v>
      </c>
      <c r="P80" s="19">
        <f t="shared" si="65"/>
        <v>114269680.2375</v>
      </c>
    </row>
    <row r="81" spans="1:16" hidden="1" x14ac:dyDescent="0.2">
      <c r="A81" s="21">
        <v>4230</v>
      </c>
      <c r="B81" s="21" t="s">
        <v>45</v>
      </c>
      <c r="C81" s="27">
        <v>1000000</v>
      </c>
      <c r="D81" s="27">
        <v>1000000</v>
      </c>
      <c r="E81" s="27">
        <v>1000000</v>
      </c>
      <c r="F81" s="27">
        <v>1000000</v>
      </c>
      <c r="G81" s="27">
        <v>1000000</v>
      </c>
      <c r="H81" s="27">
        <v>1000000</v>
      </c>
      <c r="I81" s="27">
        <v>1000000</v>
      </c>
      <c r="J81" s="27">
        <v>1000000</v>
      </c>
      <c r="K81" s="27">
        <f t="shared" ref="K81:N81" si="67">+J81*$K$14</f>
        <v>1020000</v>
      </c>
      <c r="L81" s="27">
        <f t="shared" si="67"/>
        <v>1040400</v>
      </c>
      <c r="M81" s="27">
        <f t="shared" si="67"/>
        <v>1061208</v>
      </c>
      <c r="N81" s="27">
        <f t="shared" si="67"/>
        <v>1082432.1599999999</v>
      </c>
      <c r="O81" s="19">
        <f t="shared" si="64"/>
        <v>8000000</v>
      </c>
      <c r="P81" s="19">
        <f t="shared" si="65"/>
        <v>1000000</v>
      </c>
    </row>
    <row r="82" spans="1:16" hidden="1" x14ac:dyDescent="0.2">
      <c r="A82" s="21">
        <v>4245</v>
      </c>
      <c r="B82" s="21" t="s">
        <v>65</v>
      </c>
      <c r="C82" s="27">
        <v>0</v>
      </c>
      <c r="D82" s="27">
        <v>4614760</v>
      </c>
      <c r="E82" s="27">
        <v>0</v>
      </c>
      <c r="F82" s="27">
        <v>0</v>
      </c>
      <c r="G82" s="27">
        <v>8500000</v>
      </c>
      <c r="H82" s="27">
        <v>0</v>
      </c>
      <c r="I82" s="27">
        <v>50000</v>
      </c>
      <c r="J82" s="27">
        <v>0</v>
      </c>
      <c r="K82" s="27">
        <f t="shared" ref="K82:N82" si="68">+J82*$K$14</f>
        <v>0</v>
      </c>
      <c r="L82" s="27">
        <f t="shared" si="68"/>
        <v>0</v>
      </c>
      <c r="M82" s="27">
        <f t="shared" si="68"/>
        <v>0</v>
      </c>
      <c r="N82" s="27">
        <f t="shared" si="68"/>
        <v>0</v>
      </c>
      <c r="O82" s="19">
        <f t="shared" si="64"/>
        <v>13164760</v>
      </c>
      <c r="P82" s="19">
        <f t="shared" si="65"/>
        <v>1645595</v>
      </c>
    </row>
    <row r="83" spans="1:16" hidden="1" x14ac:dyDescent="0.2">
      <c r="A83" s="21">
        <v>4250</v>
      </c>
      <c r="B83" s="21" t="s">
        <v>66</v>
      </c>
      <c r="C83" s="27">
        <v>181260778.59999999</v>
      </c>
      <c r="D83" s="27">
        <v>109103081.76000001</v>
      </c>
      <c r="E83" s="27">
        <v>630525.97</v>
      </c>
      <c r="F83" s="27">
        <v>77073092.719999999</v>
      </c>
      <c r="G83" s="27">
        <v>89756030.310000002</v>
      </c>
      <c r="H83" s="27">
        <v>30791148.670000002</v>
      </c>
      <c r="I83" s="27">
        <v>65994327</v>
      </c>
      <c r="J83" s="27">
        <v>49647649</v>
      </c>
      <c r="K83" s="27">
        <f t="shared" ref="K83:N83" si="69">+J83*$K$14</f>
        <v>50640601.980000004</v>
      </c>
      <c r="L83" s="27">
        <f t="shared" si="69"/>
        <v>51653414.019600004</v>
      </c>
      <c r="M83" s="27">
        <f t="shared" si="69"/>
        <v>52686482.299992003</v>
      </c>
      <c r="N83" s="27">
        <f t="shared" si="69"/>
        <v>53740211.945991844</v>
      </c>
      <c r="O83" s="19">
        <f t="shared" si="64"/>
        <v>604256634.03000009</v>
      </c>
      <c r="P83" s="19">
        <f t="shared" si="65"/>
        <v>75532079.253750011</v>
      </c>
    </row>
    <row r="84" spans="1:16" hidden="1" x14ac:dyDescent="0.2">
      <c r="A84" s="21">
        <v>4255</v>
      </c>
      <c r="B84" s="21" t="s">
        <v>67</v>
      </c>
      <c r="C84" s="27">
        <v>0</v>
      </c>
      <c r="D84" s="27">
        <v>0</v>
      </c>
      <c r="E84" s="27">
        <v>0</v>
      </c>
      <c r="F84" s="27">
        <v>0</v>
      </c>
      <c r="G84" s="27">
        <v>40366917</v>
      </c>
      <c r="H84" s="27">
        <v>0</v>
      </c>
      <c r="I84" s="27">
        <v>0</v>
      </c>
      <c r="J84" s="27">
        <v>0</v>
      </c>
      <c r="K84" s="27">
        <f t="shared" ref="K84:N84" si="70">+J84*$K$14</f>
        <v>0</v>
      </c>
      <c r="L84" s="27">
        <f t="shared" si="70"/>
        <v>0</v>
      </c>
      <c r="M84" s="27">
        <f t="shared" si="70"/>
        <v>0</v>
      </c>
      <c r="N84" s="27">
        <f t="shared" si="70"/>
        <v>0</v>
      </c>
      <c r="O84" s="19">
        <f t="shared" si="64"/>
        <v>40366917</v>
      </c>
      <c r="P84" s="19">
        <f t="shared" si="65"/>
        <v>5045864.625</v>
      </c>
    </row>
    <row r="85" spans="1:16" hidden="1" x14ac:dyDescent="0.2">
      <c r="A85" s="21">
        <v>4265</v>
      </c>
      <c r="B85" s="21" t="s">
        <v>68</v>
      </c>
      <c r="C85" s="27">
        <v>0</v>
      </c>
      <c r="D85" s="27">
        <v>0</v>
      </c>
      <c r="E85" s="27">
        <v>0</v>
      </c>
      <c r="F85" s="27">
        <v>940000</v>
      </c>
      <c r="G85" s="27">
        <v>0</v>
      </c>
      <c r="H85" s="27">
        <v>0</v>
      </c>
      <c r="I85" s="27">
        <v>0</v>
      </c>
      <c r="J85" s="27">
        <v>0</v>
      </c>
      <c r="K85" s="27">
        <f t="shared" ref="K85:N85" si="71">+J85*$K$14</f>
        <v>0</v>
      </c>
      <c r="L85" s="27">
        <f t="shared" si="71"/>
        <v>0</v>
      </c>
      <c r="M85" s="27">
        <f t="shared" si="71"/>
        <v>0</v>
      </c>
      <c r="N85" s="27">
        <f t="shared" si="71"/>
        <v>0</v>
      </c>
      <c r="O85" s="19">
        <f t="shared" si="64"/>
        <v>940000</v>
      </c>
      <c r="P85" s="19">
        <f t="shared" si="65"/>
        <v>117500</v>
      </c>
    </row>
    <row r="86" spans="1:16" hidden="1" x14ac:dyDescent="0.2">
      <c r="A86" s="21">
        <v>4295</v>
      </c>
      <c r="B86" s="21" t="s">
        <v>57</v>
      </c>
      <c r="C86" s="27">
        <v>1994.5</v>
      </c>
      <c r="D86" s="27">
        <v>3342.65</v>
      </c>
      <c r="E86" s="27">
        <v>5608.64</v>
      </c>
      <c r="F86" s="27">
        <v>1379.2</v>
      </c>
      <c r="G86" s="27">
        <v>1222.7</v>
      </c>
      <c r="H86" s="27">
        <v>8135.19</v>
      </c>
      <c r="I86" s="27">
        <v>701.34</v>
      </c>
      <c r="J86" s="27">
        <v>46401841.149999999</v>
      </c>
      <c r="K86" s="27">
        <f t="shared" ref="K86:N86" si="72">+J86*$K$14</f>
        <v>47329877.972999997</v>
      </c>
      <c r="L86" s="27">
        <f t="shared" si="72"/>
        <v>48276475.532459997</v>
      </c>
      <c r="M86" s="27">
        <f t="shared" si="72"/>
        <v>49242005.043109201</v>
      </c>
      <c r="N86" s="27">
        <f t="shared" si="72"/>
        <v>50226845.143971384</v>
      </c>
      <c r="O86" s="19">
        <f t="shared" si="64"/>
        <v>46424225.369999997</v>
      </c>
      <c r="P86" s="19">
        <f t="shared" si="65"/>
        <v>5803028.1712499997</v>
      </c>
    </row>
    <row r="87" spans="1:16" hidden="1" x14ac:dyDescent="0.2">
      <c r="A87" s="21"/>
      <c r="B87" s="22" t="s">
        <v>69</v>
      </c>
      <c r="C87" s="23">
        <f t="shared" ref="C87:P87" si="73">SUM(C79:C86)</f>
        <v>355524822.52999997</v>
      </c>
      <c r="D87" s="23">
        <f t="shared" si="73"/>
        <v>257916303.20000002</v>
      </c>
      <c r="E87" s="23">
        <f t="shared" si="73"/>
        <v>77508535.879999995</v>
      </c>
      <c r="F87" s="23">
        <f t="shared" si="73"/>
        <v>162545185.91999999</v>
      </c>
      <c r="G87" s="23">
        <f t="shared" si="73"/>
        <v>250800270.55000001</v>
      </c>
      <c r="H87" s="23">
        <f t="shared" si="73"/>
        <v>141516149.56</v>
      </c>
      <c r="I87" s="23">
        <f t="shared" si="73"/>
        <v>165037977.34</v>
      </c>
      <c r="J87" s="23">
        <f t="shared" si="73"/>
        <v>327942444.31999993</v>
      </c>
      <c r="K87" s="23">
        <f t="shared" si="73"/>
        <v>334501293.20639998</v>
      </c>
      <c r="L87" s="23">
        <f t="shared" si="73"/>
        <v>341191319.07052797</v>
      </c>
      <c r="M87" s="23">
        <f t="shared" si="73"/>
        <v>348015145.45193851</v>
      </c>
      <c r="N87" s="23">
        <f t="shared" si="73"/>
        <v>354975448.36097735</v>
      </c>
      <c r="O87" s="20">
        <f t="shared" si="73"/>
        <v>1738791689.3</v>
      </c>
      <c r="P87" s="20">
        <f t="shared" si="73"/>
        <v>217348961.16249999</v>
      </c>
    </row>
    <row r="88" spans="1:16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6" x14ac:dyDescent="0.2">
      <c r="A89" s="21">
        <v>5305</v>
      </c>
      <c r="B89" s="21" t="s">
        <v>64</v>
      </c>
      <c r="C89" s="27">
        <v>136853282.22999999</v>
      </c>
      <c r="D89" s="27">
        <v>104208243.11</v>
      </c>
      <c r="E89" s="27">
        <v>65916102.399999999</v>
      </c>
      <c r="F89" s="27">
        <v>67467400.909999996</v>
      </c>
      <c r="G89" s="27">
        <v>57952980.960000001</v>
      </c>
      <c r="H89" s="27">
        <v>102787976.76000001</v>
      </c>
      <c r="I89" s="27">
        <v>124947845.08</v>
      </c>
      <c r="J89" s="27">
        <v>68244736.799999997</v>
      </c>
      <c r="K89" s="27">
        <f t="shared" ref="K89:N89" si="74">+J89*$K$14</f>
        <v>69609631.535999998</v>
      </c>
      <c r="L89" s="27">
        <f t="shared" si="74"/>
        <v>71001824.166720003</v>
      </c>
      <c r="M89" s="27">
        <f t="shared" si="74"/>
        <v>72421860.65005441</v>
      </c>
      <c r="N89" s="27">
        <f t="shared" si="74"/>
        <v>73870297.863055497</v>
      </c>
      <c r="O89" s="19">
        <f>SUM(C89:J89)</f>
        <v>728378568.24999988</v>
      </c>
      <c r="P89" s="19">
        <f>+O89/$R$7</f>
        <v>91047321.031249985</v>
      </c>
    </row>
    <row r="90" spans="1:16" x14ac:dyDescent="0.2">
      <c r="A90" s="21">
        <v>5310</v>
      </c>
      <c r="B90" s="21" t="s">
        <v>70</v>
      </c>
      <c r="C90" s="27">
        <v>0</v>
      </c>
      <c r="D90" s="27">
        <v>0</v>
      </c>
      <c r="E90" s="27">
        <v>0</v>
      </c>
      <c r="F90" s="27">
        <v>0</v>
      </c>
      <c r="G90" s="27">
        <v>8647933.7200000007</v>
      </c>
      <c r="H90" s="27">
        <v>0</v>
      </c>
      <c r="I90" s="27">
        <v>0</v>
      </c>
      <c r="J90" s="27">
        <v>0</v>
      </c>
      <c r="K90" s="27">
        <f t="shared" ref="K90:N90" si="75">+J90*$K$14</f>
        <v>0</v>
      </c>
      <c r="L90" s="27">
        <f t="shared" si="75"/>
        <v>0</v>
      </c>
      <c r="M90" s="27">
        <f t="shared" si="75"/>
        <v>0</v>
      </c>
      <c r="N90" s="27">
        <f t="shared" si="75"/>
        <v>0</v>
      </c>
      <c r="O90" s="19">
        <f>SUM(C90:J90)</f>
        <v>8647933.7200000007</v>
      </c>
      <c r="P90" s="19">
        <f>+O90/$R$7</f>
        <v>1080991.7150000001</v>
      </c>
    </row>
    <row r="91" spans="1:16" x14ac:dyDescent="0.2">
      <c r="A91" s="21">
        <v>5315</v>
      </c>
      <c r="B91" s="21" t="s">
        <v>71</v>
      </c>
      <c r="C91" s="27">
        <v>11017885.35</v>
      </c>
      <c r="D91" s="27">
        <v>5555350</v>
      </c>
      <c r="E91" s="27">
        <v>3187330.05</v>
      </c>
      <c r="F91" s="27">
        <v>3442532</v>
      </c>
      <c r="G91" s="27">
        <v>2922845</v>
      </c>
      <c r="H91" s="27">
        <v>2895341</v>
      </c>
      <c r="I91" s="27">
        <v>2873686</v>
      </c>
      <c r="J91" s="27">
        <v>11906361</v>
      </c>
      <c r="K91" s="27">
        <f t="shared" ref="K91:N91" si="76">+J91*$K$14</f>
        <v>12144488.220000001</v>
      </c>
      <c r="L91" s="27">
        <f t="shared" si="76"/>
        <v>12387377.9844</v>
      </c>
      <c r="M91" s="27">
        <f t="shared" si="76"/>
        <v>12635125.544088</v>
      </c>
      <c r="N91" s="27">
        <f t="shared" si="76"/>
        <v>12887828.054969762</v>
      </c>
      <c r="O91" s="19">
        <f>SUM(C91:J91)</f>
        <v>43801330.399999999</v>
      </c>
      <c r="P91" s="19">
        <f>+O91/$R$7</f>
        <v>5475166.2999999998</v>
      </c>
    </row>
    <row r="92" spans="1:16" x14ac:dyDescent="0.2">
      <c r="A92" s="21">
        <v>5395</v>
      </c>
      <c r="B92" s="21" t="s">
        <v>72</v>
      </c>
      <c r="C92" s="27">
        <v>3168788.2</v>
      </c>
      <c r="D92" s="27">
        <v>6230803.3600000003</v>
      </c>
      <c r="E92" s="27">
        <v>4838692.9800000004</v>
      </c>
      <c r="F92" s="27">
        <v>3900290.05</v>
      </c>
      <c r="G92" s="27">
        <v>8929363.8900000006</v>
      </c>
      <c r="H92" s="27">
        <v>3142713</v>
      </c>
      <c r="I92" s="27">
        <v>3628298.01</v>
      </c>
      <c r="J92" s="27">
        <v>1918150.4</v>
      </c>
      <c r="K92" s="27">
        <f t="shared" ref="K92:N92" si="77">+J92*$K$14</f>
        <v>1956513.4080000001</v>
      </c>
      <c r="L92" s="27">
        <f t="shared" si="77"/>
        <v>1995643.67616</v>
      </c>
      <c r="M92" s="27">
        <f t="shared" si="77"/>
        <v>2035556.5496832</v>
      </c>
      <c r="N92" s="27">
        <f t="shared" si="77"/>
        <v>2076267.680676864</v>
      </c>
      <c r="O92" s="19">
        <f>SUM(C92:J92)</f>
        <v>35757099.890000001</v>
      </c>
      <c r="P92" s="19">
        <f>+O92/$R$7</f>
        <v>4469637.4862500001</v>
      </c>
    </row>
    <row r="93" spans="1:16" x14ac:dyDescent="0.2">
      <c r="A93" s="21"/>
      <c r="B93" s="22" t="s">
        <v>73</v>
      </c>
      <c r="C93" s="23">
        <f t="shared" ref="C93:P93" si="78">SUM(C89:C92)</f>
        <v>151039955.77999997</v>
      </c>
      <c r="D93" s="23">
        <f t="shared" si="78"/>
        <v>115994396.47</v>
      </c>
      <c r="E93" s="23">
        <f t="shared" si="78"/>
        <v>73942125.430000007</v>
      </c>
      <c r="F93" s="23">
        <f t="shared" si="78"/>
        <v>74810222.959999993</v>
      </c>
      <c r="G93" s="23">
        <f t="shared" si="78"/>
        <v>78453123.570000008</v>
      </c>
      <c r="H93" s="23">
        <f t="shared" si="78"/>
        <v>108826030.76000001</v>
      </c>
      <c r="I93" s="23">
        <f t="shared" si="78"/>
        <v>131449829.09</v>
      </c>
      <c r="J93" s="23">
        <f t="shared" si="78"/>
        <v>82069248.200000003</v>
      </c>
      <c r="K93" s="23">
        <f t="shared" si="78"/>
        <v>83710633.164000005</v>
      </c>
      <c r="L93" s="23">
        <f t="shared" si="78"/>
        <v>85384845.82728</v>
      </c>
      <c r="M93" s="23">
        <f t="shared" si="78"/>
        <v>87092542.743825614</v>
      </c>
      <c r="N93" s="23">
        <f t="shared" si="78"/>
        <v>88834393.598702118</v>
      </c>
      <c r="O93" s="20">
        <f t="shared" si="78"/>
        <v>816584932.25999987</v>
      </c>
      <c r="P93" s="20">
        <f t="shared" si="78"/>
        <v>102073116.53249998</v>
      </c>
    </row>
    <row r="94" spans="1:16" x14ac:dyDescent="0.2">
      <c r="A94" s="21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0"/>
      <c r="P94" s="20"/>
    </row>
    <row r="95" spans="1:16" hidden="1" x14ac:dyDescent="0.2">
      <c r="A95" s="21"/>
      <c r="B95" s="22" t="s">
        <v>74</v>
      </c>
      <c r="C95" s="23">
        <f>+C87-C93</f>
        <v>204484866.75</v>
      </c>
      <c r="D95" s="23">
        <f t="shared" ref="D95:P95" si="79">+D87-D93</f>
        <v>141921906.73000002</v>
      </c>
      <c r="E95" s="23">
        <f t="shared" si="79"/>
        <v>3566410.4499999881</v>
      </c>
      <c r="F95" s="23">
        <f t="shared" si="79"/>
        <v>87734962.959999993</v>
      </c>
      <c r="G95" s="23">
        <f t="shared" si="79"/>
        <v>172347146.98000002</v>
      </c>
      <c r="H95" s="23">
        <f t="shared" si="79"/>
        <v>32690118.799999997</v>
      </c>
      <c r="I95" s="23">
        <f t="shared" si="79"/>
        <v>33588148.25</v>
      </c>
      <c r="J95" s="23">
        <f t="shared" si="79"/>
        <v>245873196.11999995</v>
      </c>
      <c r="K95" s="23">
        <f t="shared" ref="K95:N95" si="80">+K87-K93</f>
        <v>250790660.04239997</v>
      </c>
      <c r="L95" s="23">
        <f t="shared" si="80"/>
        <v>255806473.24324799</v>
      </c>
      <c r="M95" s="23">
        <f t="shared" si="80"/>
        <v>260922602.7081129</v>
      </c>
      <c r="N95" s="23">
        <f t="shared" si="80"/>
        <v>266141054.76227522</v>
      </c>
      <c r="O95" s="20">
        <f t="shared" si="79"/>
        <v>922206757.04000008</v>
      </c>
      <c r="P95" s="20">
        <f t="shared" si="79"/>
        <v>115275844.63000001</v>
      </c>
    </row>
    <row r="96" spans="1:16" hidden="1" x14ac:dyDescent="0.2">
      <c r="A96" s="21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0"/>
      <c r="P96" s="20"/>
    </row>
    <row r="97" spans="1:17" hidden="1" x14ac:dyDescent="0.2">
      <c r="A97" s="21"/>
      <c r="B97" s="22" t="s">
        <v>75</v>
      </c>
      <c r="C97" s="23">
        <f>+C77+C95</f>
        <v>81393327.420000315</v>
      </c>
      <c r="D97" s="23">
        <f t="shared" ref="D97:P97" si="81">+D77+D95</f>
        <v>295002267.07999986</v>
      </c>
      <c r="E97" s="23">
        <f t="shared" si="81"/>
        <v>252361171.54000002</v>
      </c>
      <c r="F97" s="23">
        <f t="shared" si="81"/>
        <v>284967410.6200003</v>
      </c>
      <c r="G97" s="23">
        <f t="shared" si="81"/>
        <v>462920673.82000017</v>
      </c>
      <c r="H97" s="23">
        <f t="shared" si="81"/>
        <v>253956455.40999979</v>
      </c>
      <c r="I97" s="23">
        <f t="shared" si="81"/>
        <v>22318498.76000011</v>
      </c>
      <c r="J97" s="23">
        <f t="shared" si="81"/>
        <v>318040706.13999999</v>
      </c>
      <c r="K97" s="23">
        <f t="shared" ref="K97:N97" si="82">+K77+K95</f>
        <v>-80889814.657200009</v>
      </c>
      <c r="L97" s="23">
        <f t="shared" si="82"/>
        <v>-82507610.950343966</v>
      </c>
      <c r="M97" s="23">
        <f t="shared" si="82"/>
        <v>-84157763.169350982</v>
      </c>
      <c r="N97" s="23">
        <f t="shared" si="82"/>
        <v>-85840918.432737947</v>
      </c>
      <c r="O97" s="20">
        <f t="shared" si="81"/>
        <v>1970960510.7899961</v>
      </c>
      <c r="P97" s="20">
        <f t="shared" si="81"/>
        <v>246370063.84874952</v>
      </c>
    </row>
    <row r="98" spans="1:17" x14ac:dyDescent="0.2">
      <c r="A98" s="21"/>
      <c r="B98" s="21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7" x14ac:dyDescent="0.2">
      <c r="A99" s="21">
        <v>5405</v>
      </c>
      <c r="B99" s="21" t="s">
        <v>76</v>
      </c>
      <c r="C99" s="27">
        <v>33019000</v>
      </c>
      <c r="D99" s="27">
        <v>102846000</v>
      </c>
      <c r="E99" s="27">
        <v>87471000</v>
      </c>
      <c r="F99" s="27">
        <v>-123798915</v>
      </c>
      <c r="G99" s="27">
        <v>124791000</v>
      </c>
      <c r="H99" s="27">
        <v>31320207</v>
      </c>
      <c r="I99" s="27">
        <v>11078935</v>
      </c>
      <c r="J99" s="27">
        <v>110833773</v>
      </c>
      <c r="K99" s="27">
        <f t="shared" ref="K99:N99" si="83">+J99*$K$14</f>
        <v>113050448.46000001</v>
      </c>
      <c r="L99" s="27">
        <f t="shared" si="83"/>
        <v>115311457.42920001</v>
      </c>
      <c r="M99" s="27">
        <f t="shared" si="83"/>
        <v>117617686.57778402</v>
      </c>
      <c r="N99" s="27">
        <f t="shared" si="83"/>
        <v>119970040.3093397</v>
      </c>
      <c r="O99" s="19">
        <f>SUM(C99:J99)</f>
        <v>377561000</v>
      </c>
      <c r="P99" s="19">
        <f>+O99/$R$7</f>
        <v>47195125</v>
      </c>
      <c r="Q99" s="19"/>
    </row>
    <row r="100" spans="1:17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7" hidden="1" x14ac:dyDescent="0.2">
      <c r="A101" s="21"/>
      <c r="B101" s="22" t="s">
        <v>77</v>
      </c>
      <c r="C101" s="23">
        <f>+C97-C99</f>
        <v>48374327.420000315</v>
      </c>
      <c r="D101" s="23">
        <f t="shared" ref="D101:P101" si="84">+D97-D99</f>
        <v>192156267.07999986</v>
      </c>
      <c r="E101" s="23">
        <f t="shared" si="84"/>
        <v>164890171.54000002</v>
      </c>
      <c r="F101" s="23">
        <f t="shared" si="84"/>
        <v>408766325.6200003</v>
      </c>
      <c r="G101" s="23">
        <f t="shared" si="84"/>
        <v>338129673.82000017</v>
      </c>
      <c r="H101" s="23">
        <f t="shared" si="84"/>
        <v>222636248.40999979</v>
      </c>
      <c r="I101" s="23">
        <f t="shared" si="84"/>
        <v>11239563.76000011</v>
      </c>
      <c r="J101" s="23">
        <f t="shared" si="84"/>
        <v>207206933.13999999</v>
      </c>
      <c r="K101" s="23">
        <f t="shared" si="84"/>
        <v>-193940263.11720002</v>
      </c>
      <c r="L101" s="23">
        <f t="shared" si="84"/>
        <v>-197819068.37954396</v>
      </c>
      <c r="M101" s="23">
        <f t="shared" si="84"/>
        <v>-201775449.74713498</v>
      </c>
      <c r="N101" s="23">
        <f t="shared" si="84"/>
        <v>-205810958.74207765</v>
      </c>
      <c r="O101" s="20">
        <f t="shared" si="84"/>
        <v>1593399510.7899961</v>
      </c>
      <c r="P101" s="20">
        <f t="shared" si="84"/>
        <v>199174938.84874952</v>
      </c>
    </row>
    <row r="104" spans="1:17" hidden="1" x14ac:dyDescent="0.2">
      <c r="A104" s="18">
        <v>7101</v>
      </c>
      <c r="B104" s="18" t="s">
        <v>78</v>
      </c>
      <c r="C104" s="19">
        <v>1771478380.8299999</v>
      </c>
      <c r="D104" s="19">
        <v>1801755092</v>
      </c>
      <c r="E104" s="19">
        <v>1968023112.78</v>
      </c>
      <c r="F104" s="19">
        <v>1760926939.03</v>
      </c>
      <c r="G104" s="19">
        <v>2266395701</v>
      </c>
      <c r="H104" s="19">
        <v>2000119373.6800001</v>
      </c>
      <c r="I104" s="19">
        <v>1973828087.48</v>
      </c>
      <c r="J104" s="19">
        <v>1807598041.03</v>
      </c>
      <c r="K104" s="19"/>
      <c r="L104" s="19"/>
      <c r="M104" s="19"/>
      <c r="N104" s="19"/>
      <c r="O104" s="19">
        <f t="shared" ref="O104:O124" si="85">SUM(C104:J104)</f>
        <v>15350124727.83</v>
      </c>
      <c r="P104" s="19">
        <f t="shared" ref="P104:P124" si="86">+O104/$R$7</f>
        <v>1918765590.97875</v>
      </c>
    </row>
    <row r="105" spans="1:17" hidden="1" x14ac:dyDescent="0.2">
      <c r="A105" s="18">
        <v>7190</v>
      </c>
      <c r="B105" s="18" t="s">
        <v>79</v>
      </c>
      <c r="C105" s="19">
        <v>-1771478380.8299999</v>
      </c>
      <c r="D105" s="19">
        <v>-1801755092</v>
      </c>
      <c r="E105" s="19">
        <v>-1968023112.78</v>
      </c>
      <c r="F105" s="19">
        <v>-1760926939.03</v>
      </c>
      <c r="G105" s="19">
        <v>-2266395701</v>
      </c>
      <c r="H105" s="19">
        <v>-2000119373.6800001</v>
      </c>
      <c r="I105" s="19">
        <v>-1973828087.48</v>
      </c>
      <c r="J105" s="19">
        <v>-1807598041.03</v>
      </c>
      <c r="K105" s="19"/>
      <c r="L105" s="19"/>
      <c r="M105" s="19"/>
      <c r="N105" s="19"/>
      <c r="O105" s="19">
        <f t="shared" si="85"/>
        <v>-15350124727.83</v>
      </c>
      <c r="P105" s="19">
        <f t="shared" si="86"/>
        <v>-1918765590.97875</v>
      </c>
    </row>
    <row r="106" spans="1:17" hidden="1" x14ac:dyDescent="0.2">
      <c r="A106" s="18">
        <v>7205</v>
      </c>
      <c r="B106" s="18" t="s">
        <v>44</v>
      </c>
      <c r="C106" s="19">
        <v>159803362</v>
      </c>
      <c r="D106" s="19">
        <v>161469589.66</v>
      </c>
      <c r="E106" s="19">
        <v>182275860.25</v>
      </c>
      <c r="F106" s="19">
        <v>180656320.86000001</v>
      </c>
      <c r="G106" s="19">
        <v>180829491.41999999</v>
      </c>
      <c r="H106" s="19">
        <v>188515126.50999999</v>
      </c>
      <c r="I106" s="19">
        <v>183071242.38999999</v>
      </c>
      <c r="J106" s="19">
        <v>164571537.66</v>
      </c>
      <c r="K106" s="19"/>
      <c r="L106" s="19"/>
      <c r="M106" s="19"/>
      <c r="N106" s="19"/>
      <c r="O106" s="19">
        <f t="shared" si="85"/>
        <v>1401192530.75</v>
      </c>
      <c r="P106" s="19">
        <f t="shared" si="86"/>
        <v>175149066.34375</v>
      </c>
    </row>
    <row r="107" spans="1:17" hidden="1" x14ac:dyDescent="0.2">
      <c r="A107" s="18">
        <v>7235</v>
      </c>
      <c r="B107" s="18" t="s">
        <v>50</v>
      </c>
      <c r="C107" s="19">
        <v>125481192.08</v>
      </c>
      <c r="D107" s="19">
        <v>123390437.22</v>
      </c>
      <c r="E107" s="19">
        <v>146408333.72</v>
      </c>
      <c r="F107" s="19">
        <v>151637284.02000001</v>
      </c>
      <c r="G107" s="19">
        <v>153872719.44999999</v>
      </c>
      <c r="H107" s="19">
        <v>135575387.43000001</v>
      </c>
      <c r="I107" s="19">
        <v>128038390.94</v>
      </c>
      <c r="J107" s="19">
        <v>108280263.45</v>
      </c>
      <c r="K107" s="19"/>
      <c r="L107" s="19"/>
      <c r="M107" s="19"/>
      <c r="N107" s="19"/>
      <c r="O107" s="19">
        <f t="shared" si="85"/>
        <v>1072684008.3100002</v>
      </c>
      <c r="P107" s="19">
        <f t="shared" si="86"/>
        <v>134085501.03875002</v>
      </c>
    </row>
    <row r="108" spans="1:17" hidden="1" x14ac:dyDescent="0.2">
      <c r="A108" s="18">
        <v>7290</v>
      </c>
      <c r="B108" s="18" t="s">
        <v>80</v>
      </c>
      <c r="C108" s="19">
        <v>-285284554.07999998</v>
      </c>
      <c r="D108" s="19">
        <v>-284860026.88</v>
      </c>
      <c r="E108" s="19">
        <v>-328684193.97000003</v>
      </c>
      <c r="F108" s="19">
        <v>-332293604.88</v>
      </c>
      <c r="G108" s="19">
        <v>-334702210.87</v>
      </c>
      <c r="H108" s="19">
        <v>-324090513.94</v>
      </c>
      <c r="I108" s="19">
        <v>-311109633.32999998</v>
      </c>
      <c r="J108" s="19">
        <v>-272851801.11000001</v>
      </c>
      <c r="K108" s="19"/>
      <c r="L108" s="19"/>
      <c r="M108" s="19"/>
      <c r="N108" s="19"/>
      <c r="O108" s="19">
        <f t="shared" si="85"/>
        <v>-2473876539.0599999</v>
      </c>
      <c r="P108" s="19">
        <f t="shared" si="86"/>
        <v>-309234567.38249999</v>
      </c>
    </row>
    <row r="109" spans="1:17" hidden="1" x14ac:dyDescent="0.2">
      <c r="A109" s="18">
        <v>7305</v>
      </c>
      <c r="B109" s="18" t="s">
        <v>81</v>
      </c>
      <c r="C109" s="19">
        <v>133224040</v>
      </c>
      <c r="D109" s="19">
        <v>142071599</v>
      </c>
      <c r="E109" s="19">
        <v>169897621</v>
      </c>
      <c r="F109" s="19">
        <v>153012957</v>
      </c>
      <c r="G109" s="19">
        <v>151456714.5</v>
      </c>
      <c r="H109" s="19">
        <v>152541357</v>
      </c>
      <c r="I109" s="19">
        <v>157609781</v>
      </c>
      <c r="J109" s="19">
        <v>152599967</v>
      </c>
      <c r="K109" s="19"/>
      <c r="L109" s="19"/>
      <c r="M109" s="19"/>
      <c r="N109" s="19"/>
      <c r="O109" s="19">
        <f t="shared" si="85"/>
        <v>1212414036.5</v>
      </c>
      <c r="P109" s="19">
        <f t="shared" si="86"/>
        <v>151551754.5625</v>
      </c>
    </row>
    <row r="110" spans="1:17" hidden="1" x14ac:dyDescent="0.2">
      <c r="A110" s="18">
        <v>7310</v>
      </c>
      <c r="B110" s="18" t="s">
        <v>45</v>
      </c>
      <c r="C110" s="19">
        <v>6089079</v>
      </c>
      <c r="D110" s="19">
        <v>6089079</v>
      </c>
      <c r="E110" s="19">
        <v>7515579</v>
      </c>
      <c r="F110" s="19">
        <v>13011613</v>
      </c>
      <c r="G110" s="19">
        <v>8609079</v>
      </c>
      <c r="H110" s="19">
        <v>8777079</v>
      </c>
      <c r="I110" s="19">
        <v>6181479</v>
      </c>
      <c r="J110" s="19">
        <v>7109079</v>
      </c>
      <c r="K110" s="19"/>
      <c r="L110" s="19"/>
      <c r="M110" s="19"/>
      <c r="N110" s="19"/>
      <c r="O110" s="19">
        <f t="shared" si="85"/>
        <v>63382066</v>
      </c>
      <c r="P110" s="19">
        <f t="shared" si="86"/>
        <v>7922758.25</v>
      </c>
    </row>
    <row r="111" spans="1:17" hidden="1" x14ac:dyDescent="0.2">
      <c r="A111" s="18">
        <v>7315</v>
      </c>
      <c r="B111" s="18" t="s">
        <v>46</v>
      </c>
      <c r="C111" s="19">
        <v>1208466</v>
      </c>
      <c r="D111" s="19">
        <v>1134173</v>
      </c>
      <c r="E111" s="19">
        <v>1274300</v>
      </c>
      <c r="F111" s="19">
        <v>1204329</v>
      </c>
      <c r="G111" s="19">
        <v>1070039</v>
      </c>
      <c r="H111" s="19">
        <v>1071060</v>
      </c>
      <c r="I111" s="19">
        <v>1066358</v>
      </c>
      <c r="J111" s="19">
        <v>1065095</v>
      </c>
      <c r="K111" s="19"/>
      <c r="L111" s="19"/>
      <c r="M111" s="19"/>
      <c r="N111" s="19"/>
      <c r="O111" s="19">
        <f t="shared" si="85"/>
        <v>9093820</v>
      </c>
      <c r="P111" s="19">
        <f t="shared" si="86"/>
        <v>1136727.5</v>
      </c>
    </row>
    <row r="112" spans="1:17" hidden="1" x14ac:dyDescent="0.2">
      <c r="A112" s="18">
        <v>7320</v>
      </c>
      <c r="B112" s="18" t="s">
        <v>47</v>
      </c>
      <c r="C112" s="19">
        <v>153930721</v>
      </c>
      <c r="D112" s="19">
        <v>155193062</v>
      </c>
      <c r="E112" s="19">
        <v>155197629</v>
      </c>
      <c r="F112" s="19">
        <v>155905329</v>
      </c>
      <c r="G112" s="19">
        <v>147519809</v>
      </c>
      <c r="H112" s="19">
        <v>149204420</v>
      </c>
      <c r="I112" s="19">
        <v>149695736</v>
      </c>
      <c r="J112" s="19">
        <v>148919935</v>
      </c>
      <c r="K112" s="19"/>
      <c r="L112" s="19"/>
      <c r="M112" s="19"/>
      <c r="N112" s="19"/>
      <c r="O112" s="19">
        <f t="shared" si="85"/>
        <v>1215566641</v>
      </c>
      <c r="P112" s="19">
        <f t="shared" si="86"/>
        <v>151945830.125</v>
      </c>
    </row>
    <row r="113" spans="1:16" hidden="1" x14ac:dyDescent="0.2">
      <c r="A113" s="18">
        <v>7330</v>
      </c>
      <c r="B113" s="18" t="s">
        <v>49</v>
      </c>
      <c r="C113" s="19">
        <v>11193456.33</v>
      </c>
      <c r="D113" s="19">
        <v>12168322.310000001</v>
      </c>
      <c r="E113" s="19">
        <v>11663014.140000001</v>
      </c>
      <c r="F113" s="19">
        <v>11696764.140000001</v>
      </c>
      <c r="G113" s="19">
        <v>12704547.52</v>
      </c>
      <c r="H113" s="19">
        <v>12732175.5</v>
      </c>
      <c r="I113" s="19">
        <v>12673204.52</v>
      </c>
      <c r="J113" s="19">
        <v>12979329.5</v>
      </c>
      <c r="K113" s="19"/>
      <c r="L113" s="19"/>
      <c r="M113" s="19"/>
      <c r="N113" s="19"/>
      <c r="O113" s="19">
        <f t="shared" si="85"/>
        <v>97810813.959999993</v>
      </c>
      <c r="P113" s="19">
        <f t="shared" si="86"/>
        <v>12226351.744999999</v>
      </c>
    </row>
    <row r="114" spans="1:16" hidden="1" x14ac:dyDescent="0.2">
      <c r="A114" s="18">
        <v>7335</v>
      </c>
      <c r="B114" s="18" t="s">
        <v>50</v>
      </c>
      <c r="C114" s="19">
        <v>84479460.219999999</v>
      </c>
      <c r="D114" s="19">
        <v>84891774.049999997</v>
      </c>
      <c r="E114" s="19">
        <v>106045052.76000001</v>
      </c>
      <c r="F114" s="19">
        <v>111459177.48</v>
      </c>
      <c r="G114" s="19">
        <v>100301466.78</v>
      </c>
      <c r="H114" s="19">
        <v>100769187.95</v>
      </c>
      <c r="I114" s="19">
        <v>96184858.609999999</v>
      </c>
      <c r="J114" s="19">
        <v>101518024.84</v>
      </c>
      <c r="K114" s="19"/>
      <c r="L114" s="19"/>
      <c r="M114" s="19"/>
      <c r="N114" s="19"/>
      <c r="O114" s="19">
        <f t="shared" si="85"/>
        <v>785649002.69000006</v>
      </c>
      <c r="P114" s="19">
        <f t="shared" si="86"/>
        <v>98206125.336250007</v>
      </c>
    </row>
    <row r="115" spans="1:16" hidden="1" x14ac:dyDescent="0.2">
      <c r="A115" s="18">
        <v>7341</v>
      </c>
      <c r="B115" s="18" t="s">
        <v>51</v>
      </c>
      <c r="C115" s="19">
        <v>171000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594000</v>
      </c>
      <c r="J115" s="19">
        <v>179000</v>
      </c>
      <c r="K115" s="19"/>
      <c r="L115" s="19"/>
      <c r="M115" s="19"/>
      <c r="N115" s="19"/>
      <c r="O115" s="19">
        <f t="shared" si="85"/>
        <v>944000</v>
      </c>
      <c r="P115" s="19">
        <f t="shared" si="86"/>
        <v>118000</v>
      </c>
    </row>
    <row r="116" spans="1:16" hidden="1" x14ac:dyDescent="0.2">
      <c r="A116" s="18">
        <v>7345</v>
      </c>
      <c r="B116" s="18" t="s">
        <v>52</v>
      </c>
      <c r="C116" s="19">
        <v>121669941.63</v>
      </c>
      <c r="D116" s="19">
        <v>85003876.530000001</v>
      </c>
      <c r="E116" s="19">
        <v>75059311.430000007</v>
      </c>
      <c r="F116" s="19">
        <v>117589245.94</v>
      </c>
      <c r="G116" s="19">
        <v>118984390.01000001</v>
      </c>
      <c r="H116" s="19">
        <v>101874597.97</v>
      </c>
      <c r="I116" s="19">
        <v>148672549.75999999</v>
      </c>
      <c r="J116" s="19">
        <v>102559736.95</v>
      </c>
      <c r="K116" s="19"/>
      <c r="L116" s="19"/>
      <c r="M116" s="19"/>
      <c r="N116" s="19"/>
      <c r="O116" s="19">
        <f t="shared" si="85"/>
        <v>871413650.22000003</v>
      </c>
      <c r="P116" s="19">
        <f t="shared" si="86"/>
        <v>108926706.2775</v>
      </c>
    </row>
    <row r="117" spans="1:16" hidden="1" x14ac:dyDescent="0.2">
      <c r="A117" s="18">
        <v>7350</v>
      </c>
      <c r="B117" s="18" t="s">
        <v>53</v>
      </c>
      <c r="C117" s="19">
        <v>9102065.4100000001</v>
      </c>
      <c r="D117" s="19">
        <v>13320493.52</v>
      </c>
      <c r="E117" s="19">
        <v>10070297.970000001</v>
      </c>
      <c r="F117" s="19">
        <v>6949658.7599999998</v>
      </c>
      <c r="G117" s="19">
        <v>23537818.789999999</v>
      </c>
      <c r="H117" s="19">
        <v>31933374.18</v>
      </c>
      <c r="I117" s="19">
        <v>4632679.09</v>
      </c>
      <c r="J117" s="19">
        <v>14923639.18</v>
      </c>
      <c r="K117" s="19"/>
      <c r="L117" s="19"/>
      <c r="M117" s="19"/>
      <c r="N117" s="19"/>
      <c r="O117" s="19">
        <f t="shared" si="85"/>
        <v>114470026.90000001</v>
      </c>
      <c r="P117" s="19">
        <f t="shared" si="86"/>
        <v>14308753.362500001</v>
      </c>
    </row>
    <row r="118" spans="1:16" hidden="1" x14ac:dyDescent="0.2">
      <c r="A118" s="18">
        <v>7355</v>
      </c>
      <c r="B118" s="18" t="s">
        <v>54</v>
      </c>
      <c r="C118" s="19">
        <v>4280717.83</v>
      </c>
      <c r="D118" s="19">
        <v>667210</v>
      </c>
      <c r="E118" s="19">
        <v>1508719</v>
      </c>
      <c r="F118" s="19">
        <v>3644895</v>
      </c>
      <c r="G118" s="19">
        <v>4772427.2</v>
      </c>
      <c r="H118" s="19">
        <v>576392</v>
      </c>
      <c r="I118" s="19">
        <v>978800</v>
      </c>
      <c r="J118" s="19">
        <v>980048</v>
      </c>
      <c r="K118" s="19"/>
      <c r="L118" s="19"/>
      <c r="M118" s="19"/>
      <c r="N118" s="19"/>
      <c r="O118" s="19">
        <f t="shared" si="85"/>
        <v>17409209.030000001</v>
      </c>
      <c r="P118" s="19">
        <f t="shared" si="86"/>
        <v>2176151.1287500001</v>
      </c>
    </row>
    <row r="119" spans="1:16" hidden="1" x14ac:dyDescent="0.2">
      <c r="A119" s="18">
        <v>7360</v>
      </c>
      <c r="B119" s="18" t="s">
        <v>55</v>
      </c>
      <c r="C119" s="19">
        <v>32187701</v>
      </c>
      <c r="D119" s="19">
        <v>32171881.620000001</v>
      </c>
      <c r="E119" s="19">
        <v>33659463.729999997</v>
      </c>
      <c r="F119" s="19">
        <v>40645153.460000001</v>
      </c>
      <c r="G119" s="19">
        <v>51323152</v>
      </c>
      <c r="H119" s="19">
        <v>57238013</v>
      </c>
      <c r="I119" s="19">
        <v>57549252.079999998</v>
      </c>
      <c r="J119" s="19">
        <v>57686877.5</v>
      </c>
      <c r="K119" s="19"/>
      <c r="L119" s="19"/>
      <c r="M119" s="19"/>
      <c r="N119" s="19"/>
      <c r="O119" s="19">
        <f t="shared" si="85"/>
        <v>362461494.38999999</v>
      </c>
      <c r="P119" s="19">
        <f t="shared" si="86"/>
        <v>45307686.798749998</v>
      </c>
    </row>
    <row r="120" spans="1:16" hidden="1" x14ac:dyDescent="0.2">
      <c r="A120" s="18">
        <v>7365</v>
      </c>
      <c r="B120" s="18" t="s">
        <v>56</v>
      </c>
      <c r="C120" s="19">
        <v>31773275.789999999</v>
      </c>
      <c r="D120" s="19">
        <v>47835968.829999998</v>
      </c>
      <c r="E120" s="19">
        <v>-51816339.450000003</v>
      </c>
      <c r="F120" s="19">
        <v>3454409.08</v>
      </c>
      <c r="G120" s="19">
        <v>3779633.25</v>
      </c>
      <c r="H120" s="19">
        <v>3779633.23</v>
      </c>
      <c r="I120" s="19">
        <v>6854687.5199999996</v>
      </c>
      <c r="J120" s="19">
        <v>6546129.9900000002</v>
      </c>
      <c r="K120" s="19"/>
      <c r="L120" s="19"/>
      <c r="M120" s="19"/>
      <c r="N120" s="19"/>
      <c r="O120" s="19">
        <f t="shared" si="85"/>
        <v>52207398.240000002</v>
      </c>
      <c r="P120" s="19">
        <f t="shared" si="86"/>
        <v>6525924.7800000003</v>
      </c>
    </row>
    <row r="121" spans="1:16" hidden="1" x14ac:dyDescent="0.2">
      <c r="A121" s="18">
        <v>7395</v>
      </c>
      <c r="B121" s="18" t="s">
        <v>57</v>
      </c>
      <c r="C121" s="19">
        <v>14677760.58</v>
      </c>
      <c r="D121" s="19">
        <v>21985583.75</v>
      </c>
      <c r="E121" s="19">
        <v>17771766.34</v>
      </c>
      <c r="F121" s="19">
        <v>15342761.210000001</v>
      </c>
      <c r="G121" s="19">
        <v>15309607.4</v>
      </c>
      <c r="H121" s="19">
        <v>18845991.719999999</v>
      </c>
      <c r="I121" s="19">
        <v>15814597.609999999</v>
      </c>
      <c r="J121" s="19">
        <v>13414329.02</v>
      </c>
      <c r="K121" s="19"/>
      <c r="L121" s="19"/>
      <c r="M121" s="19"/>
      <c r="N121" s="19"/>
      <c r="O121" s="19">
        <f t="shared" si="85"/>
        <v>133162397.63</v>
      </c>
      <c r="P121" s="19">
        <f t="shared" si="86"/>
        <v>16645299.703749999</v>
      </c>
    </row>
    <row r="122" spans="1:16" hidden="1" x14ac:dyDescent="0.2">
      <c r="A122" s="18">
        <v>7399</v>
      </c>
      <c r="B122" s="18" t="s">
        <v>82</v>
      </c>
      <c r="C122" s="19">
        <v>-603987684.78999996</v>
      </c>
      <c r="D122" s="19">
        <v>-602533023.61000001</v>
      </c>
      <c r="E122" s="19">
        <v>-537846414.91999996</v>
      </c>
      <c r="F122" s="19">
        <v>-633916293.07000005</v>
      </c>
      <c r="G122" s="19">
        <v>-639368684.45000005</v>
      </c>
      <c r="H122" s="19">
        <v>-639343281.54999995</v>
      </c>
      <c r="I122" s="19">
        <v>-658507983.19000006</v>
      </c>
      <c r="J122" s="19">
        <v>-620481190.98000002</v>
      </c>
      <c r="K122" s="19"/>
      <c r="L122" s="19"/>
      <c r="M122" s="19"/>
      <c r="N122" s="19"/>
      <c r="O122" s="19">
        <f t="shared" si="85"/>
        <v>-4935984556.5599995</v>
      </c>
      <c r="P122" s="19">
        <f t="shared" si="86"/>
        <v>-616998069.56999993</v>
      </c>
    </row>
    <row r="123" spans="1:16" hidden="1" x14ac:dyDescent="0.2">
      <c r="A123" s="18">
        <v>7435</v>
      </c>
      <c r="B123" s="18" t="s">
        <v>83</v>
      </c>
      <c r="C123" s="19">
        <v>122974385</v>
      </c>
      <c r="D123" s="19">
        <v>99542260</v>
      </c>
      <c r="E123" s="19">
        <v>152043382</v>
      </c>
      <c r="F123" s="19">
        <v>104639505</v>
      </c>
      <c r="G123" s="19">
        <v>141856601</v>
      </c>
      <c r="H123" s="19">
        <v>108574551</v>
      </c>
      <c r="I123" s="19">
        <v>80102973</v>
      </c>
      <c r="J123" s="19">
        <v>65399288.200000003</v>
      </c>
      <c r="K123" s="19"/>
      <c r="L123" s="19"/>
      <c r="M123" s="19"/>
      <c r="N123" s="19"/>
      <c r="O123" s="19">
        <f t="shared" si="85"/>
        <v>875132945.20000005</v>
      </c>
      <c r="P123" s="19">
        <f t="shared" si="86"/>
        <v>109391618.15000001</v>
      </c>
    </row>
    <row r="124" spans="1:16" hidden="1" x14ac:dyDescent="0.2">
      <c r="A124" s="18">
        <v>7499</v>
      </c>
      <c r="B124" s="18" t="s">
        <v>84</v>
      </c>
      <c r="C124" s="19">
        <v>-122974385</v>
      </c>
      <c r="D124" s="19">
        <v>-99542260</v>
      </c>
      <c r="E124" s="19">
        <v>-152043382</v>
      </c>
      <c r="F124" s="19">
        <v>-104639505</v>
      </c>
      <c r="G124" s="19">
        <v>-141856601</v>
      </c>
      <c r="H124" s="19">
        <v>-108574551</v>
      </c>
      <c r="I124" s="19">
        <v>-80102973</v>
      </c>
      <c r="J124" s="19">
        <v>-65399288.200000003</v>
      </c>
      <c r="K124" s="19"/>
      <c r="L124" s="19"/>
      <c r="M124" s="19"/>
      <c r="N124" s="19"/>
      <c r="O124" s="19">
        <f t="shared" si="85"/>
        <v>-875132945.20000005</v>
      </c>
      <c r="P124" s="19">
        <f t="shared" si="86"/>
        <v>-109391618.15000001</v>
      </c>
    </row>
    <row r="125" spans="1:16" hidden="1" x14ac:dyDescent="0.2">
      <c r="B125" s="15" t="s">
        <v>85</v>
      </c>
      <c r="C125" s="20">
        <f>SUM(C104:C124)</f>
        <v>0</v>
      </c>
      <c r="D125" s="20">
        <f t="shared" ref="D125:P125" si="87">SUM(D104:D124)</f>
        <v>0</v>
      </c>
      <c r="E125" s="20">
        <f t="shared" si="87"/>
        <v>0</v>
      </c>
      <c r="F125" s="20">
        <f t="shared" si="87"/>
        <v>0</v>
      </c>
      <c r="G125" s="20">
        <f t="shared" si="87"/>
        <v>0</v>
      </c>
      <c r="H125" s="20">
        <f t="shared" si="87"/>
        <v>0</v>
      </c>
      <c r="I125" s="20">
        <f t="shared" si="87"/>
        <v>0</v>
      </c>
      <c r="J125" s="20">
        <f t="shared" si="87"/>
        <v>0</v>
      </c>
      <c r="K125" s="20"/>
      <c r="L125" s="20"/>
      <c r="M125" s="20"/>
      <c r="N125" s="20"/>
      <c r="O125" s="20">
        <f t="shared" si="87"/>
        <v>9.5367431640625E-7</v>
      </c>
      <c r="P125" s="20">
        <f t="shared" si="87"/>
        <v>1.1920928955078125E-7</v>
      </c>
    </row>
  </sheetData>
  <printOptions horizontalCentered="1" verticalCentered="1"/>
  <pageMargins left="0.78740157480314965" right="0.78740157480314965" top="0.78740157480314965" bottom="0.78740157480314965" header="0" footer="0"/>
  <pageSetup scale="6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N131"/>
  <sheetViews>
    <sheetView zoomScaleNormal="100" workbookViewId="0">
      <selection activeCell="C98" sqref="C98"/>
    </sheetView>
  </sheetViews>
  <sheetFormatPr baseColWidth="10" defaultRowHeight="11.25" x14ac:dyDescent="0.2"/>
  <cols>
    <col min="1" max="1" width="7.140625" style="18" customWidth="1"/>
    <col min="2" max="2" width="26" style="18" bestFit="1" customWidth="1"/>
    <col min="3" max="10" width="9.5703125" style="18" bestFit="1" customWidth="1"/>
    <col min="11" max="11" width="10.5703125" style="18" bestFit="1" customWidth="1"/>
    <col min="12" max="12" width="9.28515625" style="18" bestFit="1" customWidth="1"/>
    <col min="13" max="13" width="11.42578125" style="18"/>
    <col min="14" max="14" width="2.42578125" style="18" bestFit="1" customWidth="1"/>
    <col min="15" max="256" width="11.42578125" style="18"/>
    <col min="257" max="257" width="7.140625" style="18" bestFit="1" customWidth="1"/>
    <col min="258" max="258" width="26" style="18" bestFit="1" customWidth="1"/>
    <col min="259" max="266" width="9.5703125" style="18" bestFit="1" customWidth="1"/>
    <col min="267" max="267" width="10.5703125" style="18" bestFit="1" customWidth="1"/>
    <col min="268" max="268" width="9.28515625" style="18" bestFit="1" customWidth="1"/>
    <col min="269" max="269" width="11.42578125" style="18"/>
    <col min="270" max="270" width="2.42578125" style="18" bestFit="1" customWidth="1"/>
    <col min="271" max="512" width="11.42578125" style="18"/>
    <col min="513" max="513" width="7.140625" style="18" bestFit="1" customWidth="1"/>
    <col min="514" max="514" width="26" style="18" bestFit="1" customWidth="1"/>
    <col min="515" max="522" width="9.5703125" style="18" bestFit="1" customWidth="1"/>
    <col min="523" max="523" width="10.5703125" style="18" bestFit="1" customWidth="1"/>
    <col min="524" max="524" width="9.28515625" style="18" bestFit="1" customWidth="1"/>
    <col min="525" max="525" width="11.42578125" style="18"/>
    <col min="526" max="526" width="2.42578125" style="18" bestFit="1" customWidth="1"/>
    <col min="527" max="768" width="11.42578125" style="18"/>
    <col min="769" max="769" width="7.140625" style="18" bestFit="1" customWidth="1"/>
    <col min="770" max="770" width="26" style="18" bestFit="1" customWidth="1"/>
    <col min="771" max="778" width="9.5703125" style="18" bestFit="1" customWidth="1"/>
    <col min="779" max="779" width="10.5703125" style="18" bestFit="1" customWidth="1"/>
    <col min="780" max="780" width="9.28515625" style="18" bestFit="1" customWidth="1"/>
    <col min="781" max="781" width="11.42578125" style="18"/>
    <col min="782" max="782" width="2.42578125" style="18" bestFit="1" customWidth="1"/>
    <col min="783" max="1024" width="11.42578125" style="18"/>
    <col min="1025" max="1025" width="7.140625" style="18" bestFit="1" customWidth="1"/>
    <col min="1026" max="1026" width="26" style="18" bestFit="1" customWidth="1"/>
    <col min="1027" max="1034" width="9.5703125" style="18" bestFit="1" customWidth="1"/>
    <col min="1035" max="1035" width="10.5703125" style="18" bestFit="1" customWidth="1"/>
    <col min="1036" max="1036" width="9.28515625" style="18" bestFit="1" customWidth="1"/>
    <col min="1037" max="1037" width="11.42578125" style="18"/>
    <col min="1038" max="1038" width="2.42578125" style="18" bestFit="1" customWidth="1"/>
    <col min="1039" max="1280" width="11.42578125" style="18"/>
    <col min="1281" max="1281" width="7.140625" style="18" bestFit="1" customWidth="1"/>
    <col min="1282" max="1282" width="26" style="18" bestFit="1" customWidth="1"/>
    <col min="1283" max="1290" width="9.5703125" style="18" bestFit="1" customWidth="1"/>
    <col min="1291" max="1291" width="10.5703125" style="18" bestFit="1" customWidth="1"/>
    <col min="1292" max="1292" width="9.28515625" style="18" bestFit="1" customWidth="1"/>
    <col min="1293" max="1293" width="11.42578125" style="18"/>
    <col min="1294" max="1294" width="2.42578125" style="18" bestFit="1" customWidth="1"/>
    <col min="1295" max="1536" width="11.42578125" style="18"/>
    <col min="1537" max="1537" width="7.140625" style="18" bestFit="1" customWidth="1"/>
    <col min="1538" max="1538" width="26" style="18" bestFit="1" customWidth="1"/>
    <col min="1539" max="1546" width="9.5703125" style="18" bestFit="1" customWidth="1"/>
    <col min="1547" max="1547" width="10.5703125" style="18" bestFit="1" customWidth="1"/>
    <col min="1548" max="1548" width="9.28515625" style="18" bestFit="1" customWidth="1"/>
    <col min="1549" max="1549" width="11.42578125" style="18"/>
    <col min="1550" max="1550" width="2.42578125" style="18" bestFit="1" customWidth="1"/>
    <col min="1551" max="1792" width="11.42578125" style="18"/>
    <col min="1793" max="1793" width="7.140625" style="18" bestFit="1" customWidth="1"/>
    <col min="1794" max="1794" width="26" style="18" bestFit="1" customWidth="1"/>
    <col min="1795" max="1802" width="9.5703125" style="18" bestFit="1" customWidth="1"/>
    <col min="1803" max="1803" width="10.5703125" style="18" bestFit="1" customWidth="1"/>
    <col min="1804" max="1804" width="9.28515625" style="18" bestFit="1" customWidth="1"/>
    <col min="1805" max="1805" width="11.42578125" style="18"/>
    <col min="1806" max="1806" width="2.42578125" style="18" bestFit="1" customWidth="1"/>
    <col min="1807" max="2048" width="11.42578125" style="18"/>
    <col min="2049" max="2049" width="7.140625" style="18" bestFit="1" customWidth="1"/>
    <col min="2050" max="2050" width="26" style="18" bestFit="1" customWidth="1"/>
    <col min="2051" max="2058" width="9.5703125" style="18" bestFit="1" customWidth="1"/>
    <col min="2059" max="2059" width="10.5703125" style="18" bestFit="1" customWidth="1"/>
    <col min="2060" max="2060" width="9.28515625" style="18" bestFit="1" customWidth="1"/>
    <col min="2061" max="2061" width="11.42578125" style="18"/>
    <col min="2062" max="2062" width="2.42578125" style="18" bestFit="1" customWidth="1"/>
    <col min="2063" max="2304" width="11.42578125" style="18"/>
    <col min="2305" max="2305" width="7.140625" style="18" bestFit="1" customWidth="1"/>
    <col min="2306" max="2306" width="26" style="18" bestFit="1" customWidth="1"/>
    <col min="2307" max="2314" width="9.5703125" style="18" bestFit="1" customWidth="1"/>
    <col min="2315" max="2315" width="10.5703125" style="18" bestFit="1" customWidth="1"/>
    <col min="2316" max="2316" width="9.28515625" style="18" bestFit="1" customWidth="1"/>
    <col min="2317" max="2317" width="11.42578125" style="18"/>
    <col min="2318" max="2318" width="2.42578125" style="18" bestFit="1" customWidth="1"/>
    <col min="2319" max="2560" width="11.42578125" style="18"/>
    <col min="2561" max="2561" width="7.140625" style="18" bestFit="1" customWidth="1"/>
    <col min="2562" max="2562" width="26" style="18" bestFit="1" customWidth="1"/>
    <col min="2563" max="2570" width="9.5703125" style="18" bestFit="1" customWidth="1"/>
    <col min="2571" max="2571" width="10.5703125" style="18" bestFit="1" customWidth="1"/>
    <col min="2572" max="2572" width="9.28515625" style="18" bestFit="1" customWidth="1"/>
    <col min="2573" max="2573" width="11.42578125" style="18"/>
    <col min="2574" max="2574" width="2.42578125" style="18" bestFit="1" customWidth="1"/>
    <col min="2575" max="2816" width="11.42578125" style="18"/>
    <col min="2817" max="2817" width="7.140625" style="18" bestFit="1" customWidth="1"/>
    <col min="2818" max="2818" width="26" style="18" bestFit="1" customWidth="1"/>
    <col min="2819" max="2826" width="9.5703125" style="18" bestFit="1" customWidth="1"/>
    <col min="2827" max="2827" width="10.5703125" style="18" bestFit="1" customWidth="1"/>
    <col min="2828" max="2828" width="9.28515625" style="18" bestFit="1" customWidth="1"/>
    <col min="2829" max="2829" width="11.42578125" style="18"/>
    <col min="2830" max="2830" width="2.42578125" style="18" bestFit="1" customWidth="1"/>
    <col min="2831" max="3072" width="11.42578125" style="18"/>
    <col min="3073" max="3073" width="7.140625" style="18" bestFit="1" customWidth="1"/>
    <col min="3074" max="3074" width="26" style="18" bestFit="1" customWidth="1"/>
    <col min="3075" max="3082" width="9.5703125" style="18" bestFit="1" customWidth="1"/>
    <col min="3083" max="3083" width="10.5703125" style="18" bestFit="1" customWidth="1"/>
    <col min="3084" max="3084" width="9.28515625" style="18" bestFit="1" customWidth="1"/>
    <col min="3085" max="3085" width="11.42578125" style="18"/>
    <col min="3086" max="3086" width="2.42578125" style="18" bestFit="1" customWidth="1"/>
    <col min="3087" max="3328" width="11.42578125" style="18"/>
    <col min="3329" max="3329" width="7.140625" style="18" bestFit="1" customWidth="1"/>
    <col min="3330" max="3330" width="26" style="18" bestFit="1" customWidth="1"/>
    <col min="3331" max="3338" width="9.5703125" style="18" bestFit="1" customWidth="1"/>
    <col min="3339" max="3339" width="10.5703125" style="18" bestFit="1" customWidth="1"/>
    <col min="3340" max="3340" width="9.28515625" style="18" bestFit="1" customWidth="1"/>
    <col min="3341" max="3341" width="11.42578125" style="18"/>
    <col min="3342" max="3342" width="2.42578125" style="18" bestFit="1" customWidth="1"/>
    <col min="3343" max="3584" width="11.42578125" style="18"/>
    <col min="3585" max="3585" width="7.140625" style="18" bestFit="1" customWidth="1"/>
    <col min="3586" max="3586" width="26" style="18" bestFit="1" customWidth="1"/>
    <col min="3587" max="3594" width="9.5703125" style="18" bestFit="1" customWidth="1"/>
    <col min="3595" max="3595" width="10.5703125" style="18" bestFit="1" customWidth="1"/>
    <col min="3596" max="3596" width="9.28515625" style="18" bestFit="1" customWidth="1"/>
    <col min="3597" max="3597" width="11.42578125" style="18"/>
    <col min="3598" max="3598" width="2.42578125" style="18" bestFit="1" customWidth="1"/>
    <col min="3599" max="3840" width="11.42578125" style="18"/>
    <col min="3841" max="3841" width="7.140625" style="18" bestFit="1" customWidth="1"/>
    <col min="3842" max="3842" width="26" style="18" bestFit="1" customWidth="1"/>
    <col min="3843" max="3850" width="9.5703125" style="18" bestFit="1" customWidth="1"/>
    <col min="3851" max="3851" width="10.5703125" style="18" bestFit="1" customWidth="1"/>
    <col min="3852" max="3852" width="9.28515625" style="18" bestFit="1" customWidth="1"/>
    <col min="3853" max="3853" width="11.42578125" style="18"/>
    <col min="3854" max="3854" width="2.42578125" style="18" bestFit="1" customWidth="1"/>
    <col min="3855" max="4096" width="11.42578125" style="18"/>
    <col min="4097" max="4097" width="7.140625" style="18" bestFit="1" customWidth="1"/>
    <col min="4098" max="4098" width="26" style="18" bestFit="1" customWidth="1"/>
    <col min="4099" max="4106" width="9.5703125" style="18" bestFit="1" customWidth="1"/>
    <col min="4107" max="4107" width="10.5703125" style="18" bestFit="1" customWidth="1"/>
    <col min="4108" max="4108" width="9.28515625" style="18" bestFit="1" customWidth="1"/>
    <col min="4109" max="4109" width="11.42578125" style="18"/>
    <col min="4110" max="4110" width="2.42578125" style="18" bestFit="1" customWidth="1"/>
    <col min="4111" max="4352" width="11.42578125" style="18"/>
    <col min="4353" max="4353" width="7.140625" style="18" bestFit="1" customWidth="1"/>
    <col min="4354" max="4354" width="26" style="18" bestFit="1" customWidth="1"/>
    <col min="4355" max="4362" width="9.5703125" style="18" bestFit="1" customWidth="1"/>
    <col min="4363" max="4363" width="10.5703125" style="18" bestFit="1" customWidth="1"/>
    <col min="4364" max="4364" width="9.28515625" style="18" bestFit="1" customWidth="1"/>
    <col min="4365" max="4365" width="11.42578125" style="18"/>
    <col min="4366" max="4366" width="2.42578125" style="18" bestFit="1" customWidth="1"/>
    <col min="4367" max="4608" width="11.42578125" style="18"/>
    <col min="4609" max="4609" width="7.140625" style="18" bestFit="1" customWidth="1"/>
    <col min="4610" max="4610" width="26" style="18" bestFit="1" customWidth="1"/>
    <col min="4611" max="4618" width="9.5703125" style="18" bestFit="1" customWidth="1"/>
    <col min="4619" max="4619" width="10.5703125" style="18" bestFit="1" customWidth="1"/>
    <col min="4620" max="4620" width="9.28515625" style="18" bestFit="1" customWidth="1"/>
    <col min="4621" max="4621" width="11.42578125" style="18"/>
    <col min="4622" max="4622" width="2.42578125" style="18" bestFit="1" customWidth="1"/>
    <col min="4623" max="4864" width="11.42578125" style="18"/>
    <col min="4865" max="4865" width="7.140625" style="18" bestFit="1" customWidth="1"/>
    <col min="4866" max="4866" width="26" style="18" bestFit="1" customWidth="1"/>
    <col min="4867" max="4874" width="9.5703125" style="18" bestFit="1" customWidth="1"/>
    <col min="4875" max="4875" width="10.5703125" style="18" bestFit="1" customWidth="1"/>
    <col min="4876" max="4876" width="9.28515625" style="18" bestFit="1" customWidth="1"/>
    <col min="4877" max="4877" width="11.42578125" style="18"/>
    <col min="4878" max="4878" width="2.42578125" style="18" bestFit="1" customWidth="1"/>
    <col min="4879" max="5120" width="11.42578125" style="18"/>
    <col min="5121" max="5121" width="7.140625" style="18" bestFit="1" customWidth="1"/>
    <col min="5122" max="5122" width="26" style="18" bestFit="1" customWidth="1"/>
    <col min="5123" max="5130" width="9.5703125" style="18" bestFit="1" customWidth="1"/>
    <col min="5131" max="5131" width="10.5703125" style="18" bestFit="1" customWidth="1"/>
    <col min="5132" max="5132" width="9.28515625" style="18" bestFit="1" customWidth="1"/>
    <col min="5133" max="5133" width="11.42578125" style="18"/>
    <col min="5134" max="5134" width="2.42578125" style="18" bestFit="1" customWidth="1"/>
    <col min="5135" max="5376" width="11.42578125" style="18"/>
    <col min="5377" max="5377" width="7.140625" style="18" bestFit="1" customWidth="1"/>
    <col min="5378" max="5378" width="26" style="18" bestFit="1" customWidth="1"/>
    <col min="5379" max="5386" width="9.5703125" style="18" bestFit="1" customWidth="1"/>
    <col min="5387" max="5387" width="10.5703125" style="18" bestFit="1" customWidth="1"/>
    <col min="5388" max="5388" width="9.28515625" style="18" bestFit="1" customWidth="1"/>
    <col min="5389" max="5389" width="11.42578125" style="18"/>
    <col min="5390" max="5390" width="2.42578125" style="18" bestFit="1" customWidth="1"/>
    <col min="5391" max="5632" width="11.42578125" style="18"/>
    <col min="5633" max="5633" width="7.140625" style="18" bestFit="1" customWidth="1"/>
    <col min="5634" max="5634" width="26" style="18" bestFit="1" customWidth="1"/>
    <col min="5635" max="5642" width="9.5703125" style="18" bestFit="1" customWidth="1"/>
    <col min="5643" max="5643" width="10.5703125" style="18" bestFit="1" customWidth="1"/>
    <col min="5644" max="5644" width="9.28515625" style="18" bestFit="1" customWidth="1"/>
    <col min="5645" max="5645" width="11.42578125" style="18"/>
    <col min="5646" max="5646" width="2.42578125" style="18" bestFit="1" customWidth="1"/>
    <col min="5647" max="5888" width="11.42578125" style="18"/>
    <col min="5889" max="5889" width="7.140625" style="18" bestFit="1" customWidth="1"/>
    <col min="5890" max="5890" width="26" style="18" bestFit="1" customWidth="1"/>
    <col min="5891" max="5898" width="9.5703125" style="18" bestFit="1" customWidth="1"/>
    <col min="5899" max="5899" width="10.5703125" style="18" bestFit="1" customWidth="1"/>
    <col min="5900" max="5900" width="9.28515625" style="18" bestFit="1" customWidth="1"/>
    <col min="5901" max="5901" width="11.42578125" style="18"/>
    <col min="5902" max="5902" width="2.42578125" style="18" bestFit="1" customWidth="1"/>
    <col min="5903" max="6144" width="11.42578125" style="18"/>
    <col min="6145" max="6145" width="7.140625" style="18" bestFit="1" customWidth="1"/>
    <col min="6146" max="6146" width="26" style="18" bestFit="1" customWidth="1"/>
    <col min="6147" max="6154" width="9.5703125" style="18" bestFit="1" customWidth="1"/>
    <col min="6155" max="6155" width="10.5703125" style="18" bestFit="1" customWidth="1"/>
    <col min="6156" max="6156" width="9.28515625" style="18" bestFit="1" customWidth="1"/>
    <col min="6157" max="6157" width="11.42578125" style="18"/>
    <col min="6158" max="6158" width="2.42578125" style="18" bestFit="1" customWidth="1"/>
    <col min="6159" max="6400" width="11.42578125" style="18"/>
    <col min="6401" max="6401" width="7.140625" style="18" bestFit="1" customWidth="1"/>
    <col min="6402" max="6402" width="26" style="18" bestFit="1" customWidth="1"/>
    <col min="6403" max="6410" width="9.5703125" style="18" bestFit="1" customWidth="1"/>
    <col min="6411" max="6411" width="10.5703125" style="18" bestFit="1" customWidth="1"/>
    <col min="6412" max="6412" width="9.28515625" style="18" bestFit="1" customWidth="1"/>
    <col min="6413" max="6413" width="11.42578125" style="18"/>
    <col min="6414" max="6414" width="2.42578125" style="18" bestFit="1" customWidth="1"/>
    <col min="6415" max="6656" width="11.42578125" style="18"/>
    <col min="6657" max="6657" width="7.140625" style="18" bestFit="1" customWidth="1"/>
    <col min="6658" max="6658" width="26" style="18" bestFit="1" customWidth="1"/>
    <col min="6659" max="6666" width="9.5703125" style="18" bestFit="1" customWidth="1"/>
    <col min="6667" max="6667" width="10.5703125" style="18" bestFit="1" customWidth="1"/>
    <col min="6668" max="6668" width="9.28515625" style="18" bestFit="1" customWidth="1"/>
    <col min="6669" max="6669" width="11.42578125" style="18"/>
    <col min="6670" max="6670" width="2.42578125" style="18" bestFit="1" customWidth="1"/>
    <col min="6671" max="6912" width="11.42578125" style="18"/>
    <col min="6913" max="6913" width="7.140625" style="18" bestFit="1" customWidth="1"/>
    <col min="6914" max="6914" width="26" style="18" bestFit="1" customWidth="1"/>
    <col min="6915" max="6922" width="9.5703125" style="18" bestFit="1" customWidth="1"/>
    <col min="6923" max="6923" width="10.5703125" style="18" bestFit="1" customWidth="1"/>
    <col min="6924" max="6924" width="9.28515625" style="18" bestFit="1" customWidth="1"/>
    <col min="6925" max="6925" width="11.42578125" style="18"/>
    <col min="6926" max="6926" width="2.42578125" style="18" bestFit="1" customWidth="1"/>
    <col min="6927" max="7168" width="11.42578125" style="18"/>
    <col min="7169" max="7169" width="7.140625" style="18" bestFit="1" customWidth="1"/>
    <col min="7170" max="7170" width="26" style="18" bestFit="1" customWidth="1"/>
    <col min="7171" max="7178" width="9.5703125" style="18" bestFit="1" customWidth="1"/>
    <col min="7179" max="7179" width="10.5703125" style="18" bestFit="1" customWidth="1"/>
    <col min="7180" max="7180" width="9.28515625" style="18" bestFit="1" customWidth="1"/>
    <col min="7181" max="7181" width="11.42578125" style="18"/>
    <col min="7182" max="7182" width="2.42578125" style="18" bestFit="1" customWidth="1"/>
    <col min="7183" max="7424" width="11.42578125" style="18"/>
    <col min="7425" max="7425" width="7.140625" style="18" bestFit="1" customWidth="1"/>
    <col min="7426" max="7426" width="26" style="18" bestFit="1" customWidth="1"/>
    <col min="7427" max="7434" width="9.5703125" style="18" bestFit="1" customWidth="1"/>
    <col min="7435" max="7435" width="10.5703125" style="18" bestFit="1" customWidth="1"/>
    <col min="7436" max="7436" width="9.28515625" style="18" bestFit="1" customWidth="1"/>
    <col min="7437" max="7437" width="11.42578125" style="18"/>
    <col min="7438" max="7438" width="2.42578125" style="18" bestFit="1" customWidth="1"/>
    <col min="7439" max="7680" width="11.42578125" style="18"/>
    <col min="7681" max="7681" width="7.140625" style="18" bestFit="1" customWidth="1"/>
    <col min="7682" max="7682" width="26" style="18" bestFit="1" customWidth="1"/>
    <col min="7683" max="7690" width="9.5703125" style="18" bestFit="1" customWidth="1"/>
    <col min="7691" max="7691" width="10.5703125" style="18" bestFit="1" customWidth="1"/>
    <col min="7692" max="7692" width="9.28515625" style="18" bestFit="1" customWidth="1"/>
    <col min="7693" max="7693" width="11.42578125" style="18"/>
    <col min="7694" max="7694" width="2.42578125" style="18" bestFit="1" customWidth="1"/>
    <col min="7695" max="7936" width="11.42578125" style="18"/>
    <col min="7937" max="7937" width="7.140625" style="18" bestFit="1" customWidth="1"/>
    <col min="7938" max="7938" width="26" style="18" bestFit="1" customWidth="1"/>
    <col min="7939" max="7946" width="9.5703125" style="18" bestFit="1" customWidth="1"/>
    <col min="7947" max="7947" width="10.5703125" style="18" bestFit="1" customWidth="1"/>
    <col min="7948" max="7948" width="9.28515625" style="18" bestFit="1" customWidth="1"/>
    <col min="7949" max="7949" width="11.42578125" style="18"/>
    <col min="7950" max="7950" width="2.42578125" style="18" bestFit="1" customWidth="1"/>
    <col min="7951" max="8192" width="11.42578125" style="18"/>
    <col min="8193" max="8193" width="7.140625" style="18" bestFit="1" customWidth="1"/>
    <col min="8194" max="8194" width="26" style="18" bestFit="1" customWidth="1"/>
    <col min="8195" max="8202" width="9.5703125" style="18" bestFit="1" customWidth="1"/>
    <col min="8203" max="8203" width="10.5703125" style="18" bestFit="1" customWidth="1"/>
    <col min="8204" max="8204" width="9.28515625" style="18" bestFit="1" customWidth="1"/>
    <col min="8205" max="8205" width="11.42578125" style="18"/>
    <col min="8206" max="8206" width="2.42578125" style="18" bestFit="1" customWidth="1"/>
    <col min="8207" max="8448" width="11.42578125" style="18"/>
    <col min="8449" max="8449" width="7.140625" style="18" bestFit="1" customWidth="1"/>
    <col min="8450" max="8450" width="26" style="18" bestFit="1" customWidth="1"/>
    <col min="8451" max="8458" width="9.5703125" style="18" bestFit="1" customWidth="1"/>
    <col min="8459" max="8459" width="10.5703125" style="18" bestFit="1" customWidth="1"/>
    <col min="8460" max="8460" width="9.28515625" style="18" bestFit="1" customWidth="1"/>
    <col min="8461" max="8461" width="11.42578125" style="18"/>
    <col min="8462" max="8462" width="2.42578125" style="18" bestFit="1" customWidth="1"/>
    <col min="8463" max="8704" width="11.42578125" style="18"/>
    <col min="8705" max="8705" width="7.140625" style="18" bestFit="1" customWidth="1"/>
    <col min="8706" max="8706" width="26" style="18" bestFit="1" customWidth="1"/>
    <col min="8707" max="8714" width="9.5703125" style="18" bestFit="1" customWidth="1"/>
    <col min="8715" max="8715" width="10.5703125" style="18" bestFit="1" customWidth="1"/>
    <col min="8716" max="8716" width="9.28515625" style="18" bestFit="1" customWidth="1"/>
    <col min="8717" max="8717" width="11.42578125" style="18"/>
    <col min="8718" max="8718" width="2.42578125" style="18" bestFit="1" customWidth="1"/>
    <col min="8719" max="8960" width="11.42578125" style="18"/>
    <col min="8961" max="8961" width="7.140625" style="18" bestFit="1" customWidth="1"/>
    <col min="8962" max="8962" width="26" style="18" bestFit="1" customWidth="1"/>
    <col min="8963" max="8970" width="9.5703125" style="18" bestFit="1" customWidth="1"/>
    <col min="8971" max="8971" width="10.5703125" style="18" bestFit="1" customWidth="1"/>
    <col min="8972" max="8972" width="9.28515625" style="18" bestFit="1" customWidth="1"/>
    <col min="8973" max="8973" width="11.42578125" style="18"/>
    <col min="8974" max="8974" width="2.42578125" style="18" bestFit="1" customWidth="1"/>
    <col min="8975" max="9216" width="11.42578125" style="18"/>
    <col min="9217" max="9217" width="7.140625" style="18" bestFit="1" customWidth="1"/>
    <col min="9218" max="9218" width="26" style="18" bestFit="1" customWidth="1"/>
    <col min="9219" max="9226" width="9.5703125" style="18" bestFit="1" customWidth="1"/>
    <col min="9227" max="9227" width="10.5703125" style="18" bestFit="1" customWidth="1"/>
    <col min="9228" max="9228" width="9.28515625" style="18" bestFit="1" customWidth="1"/>
    <col min="9229" max="9229" width="11.42578125" style="18"/>
    <col min="9230" max="9230" width="2.42578125" style="18" bestFit="1" customWidth="1"/>
    <col min="9231" max="9472" width="11.42578125" style="18"/>
    <col min="9473" max="9473" width="7.140625" style="18" bestFit="1" customWidth="1"/>
    <col min="9474" max="9474" width="26" style="18" bestFit="1" customWidth="1"/>
    <col min="9475" max="9482" width="9.5703125" style="18" bestFit="1" customWidth="1"/>
    <col min="9483" max="9483" width="10.5703125" style="18" bestFit="1" customWidth="1"/>
    <col min="9484" max="9484" width="9.28515625" style="18" bestFit="1" customWidth="1"/>
    <col min="9485" max="9485" width="11.42578125" style="18"/>
    <col min="9486" max="9486" width="2.42578125" style="18" bestFit="1" customWidth="1"/>
    <col min="9487" max="9728" width="11.42578125" style="18"/>
    <col min="9729" max="9729" width="7.140625" style="18" bestFit="1" customWidth="1"/>
    <col min="9730" max="9730" width="26" style="18" bestFit="1" customWidth="1"/>
    <col min="9731" max="9738" width="9.5703125" style="18" bestFit="1" customWidth="1"/>
    <col min="9739" max="9739" width="10.5703125" style="18" bestFit="1" customWidth="1"/>
    <col min="9740" max="9740" width="9.28515625" style="18" bestFit="1" customWidth="1"/>
    <col min="9741" max="9741" width="11.42578125" style="18"/>
    <col min="9742" max="9742" width="2.42578125" style="18" bestFit="1" customWidth="1"/>
    <col min="9743" max="9984" width="11.42578125" style="18"/>
    <col min="9985" max="9985" width="7.140625" style="18" bestFit="1" customWidth="1"/>
    <col min="9986" max="9986" width="26" style="18" bestFit="1" customWidth="1"/>
    <col min="9987" max="9994" width="9.5703125" style="18" bestFit="1" customWidth="1"/>
    <col min="9995" max="9995" width="10.5703125" style="18" bestFit="1" customWidth="1"/>
    <col min="9996" max="9996" width="9.28515625" style="18" bestFit="1" customWidth="1"/>
    <col min="9997" max="9997" width="11.42578125" style="18"/>
    <col min="9998" max="9998" width="2.42578125" style="18" bestFit="1" customWidth="1"/>
    <col min="9999" max="10240" width="11.42578125" style="18"/>
    <col min="10241" max="10241" width="7.140625" style="18" bestFit="1" customWidth="1"/>
    <col min="10242" max="10242" width="26" style="18" bestFit="1" customWidth="1"/>
    <col min="10243" max="10250" width="9.5703125" style="18" bestFit="1" customWidth="1"/>
    <col min="10251" max="10251" width="10.5703125" style="18" bestFit="1" customWidth="1"/>
    <col min="10252" max="10252" width="9.28515625" style="18" bestFit="1" customWidth="1"/>
    <col min="10253" max="10253" width="11.42578125" style="18"/>
    <col min="10254" max="10254" width="2.42578125" style="18" bestFit="1" customWidth="1"/>
    <col min="10255" max="10496" width="11.42578125" style="18"/>
    <col min="10497" max="10497" width="7.140625" style="18" bestFit="1" customWidth="1"/>
    <col min="10498" max="10498" width="26" style="18" bestFit="1" customWidth="1"/>
    <col min="10499" max="10506" width="9.5703125" style="18" bestFit="1" customWidth="1"/>
    <col min="10507" max="10507" width="10.5703125" style="18" bestFit="1" customWidth="1"/>
    <col min="10508" max="10508" width="9.28515625" style="18" bestFit="1" customWidth="1"/>
    <col min="10509" max="10509" width="11.42578125" style="18"/>
    <col min="10510" max="10510" width="2.42578125" style="18" bestFit="1" customWidth="1"/>
    <col min="10511" max="10752" width="11.42578125" style="18"/>
    <col min="10753" max="10753" width="7.140625" style="18" bestFit="1" customWidth="1"/>
    <col min="10754" max="10754" width="26" style="18" bestFit="1" customWidth="1"/>
    <col min="10755" max="10762" width="9.5703125" style="18" bestFit="1" customWidth="1"/>
    <col min="10763" max="10763" width="10.5703125" style="18" bestFit="1" customWidth="1"/>
    <col min="10764" max="10764" width="9.28515625" style="18" bestFit="1" customWidth="1"/>
    <col min="10765" max="10765" width="11.42578125" style="18"/>
    <col min="10766" max="10766" width="2.42578125" style="18" bestFit="1" customWidth="1"/>
    <col min="10767" max="11008" width="11.42578125" style="18"/>
    <col min="11009" max="11009" width="7.140625" style="18" bestFit="1" customWidth="1"/>
    <col min="11010" max="11010" width="26" style="18" bestFit="1" customWidth="1"/>
    <col min="11011" max="11018" width="9.5703125" style="18" bestFit="1" customWidth="1"/>
    <col min="11019" max="11019" width="10.5703125" style="18" bestFit="1" customWidth="1"/>
    <col min="11020" max="11020" width="9.28515625" style="18" bestFit="1" customWidth="1"/>
    <col min="11021" max="11021" width="11.42578125" style="18"/>
    <col min="11022" max="11022" width="2.42578125" style="18" bestFit="1" customWidth="1"/>
    <col min="11023" max="11264" width="11.42578125" style="18"/>
    <col min="11265" max="11265" width="7.140625" style="18" bestFit="1" customWidth="1"/>
    <col min="11266" max="11266" width="26" style="18" bestFit="1" customWidth="1"/>
    <col min="11267" max="11274" width="9.5703125" style="18" bestFit="1" customWidth="1"/>
    <col min="11275" max="11275" width="10.5703125" style="18" bestFit="1" customWidth="1"/>
    <col min="11276" max="11276" width="9.28515625" style="18" bestFit="1" customWidth="1"/>
    <col min="11277" max="11277" width="11.42578125" style="18"/>
    <col min="11278" max="11278" width="2.42578125" style="18" bestFit="1" customWidth="1"/>
    <col min="11279" max="11520" width="11.42578125" style="18"/>
    <col min="11521" max="11521" width="7.140625" style="18" bestFit="1" customWidth="1"/>
    <col min="11522" max="11522" width="26" style="18" bestFit="1" customWidth="1"/>
    <col min="11523" max="11530" width="9.5703125" style="18" bestFit="1" customWidth="1"/>
    <col min="11531" max="11531" width="10.5703125" style="18" bestFit="1" customWidth="1"/>
    <col min="11532" max="11532" width="9.28515625" style="18" bestFit="1" customWidth="1"/>
    <col min="11533" max="11533" width="11.42578125" style="18"/>
    <col min="11534" max="11534" width="2.42578125" style="18" bestFit="1" customWidth="1"/>
    <col min="11535" max="11776" width="11.42578125" style="18"/>
    <col min="11777" max="11777" width="7.140625" style="18" bestFit="1" customWidth="1"/>
    <col min="11778" max="11778" width="26" style="18" bestFit="1" customWidth="1"/>
    <col min="11779" max="11786" width="9.5703125" style="18" bestFit="1" customWidth="1"/>
    <col min="11787" max="11787" width="10.5703125" style="18" bestFit="1" customWidth="1"/>
    <col min="11788" max="11788" width="9.28515625" style="18" bestFit="1" customWidth="1"/>
    <col min="11789" max="11789" width="11.42578125" style="18"/>
    <col min="11790" max="11790" width="2.42578125" style="18" bestFit="1" customWidth="1"/>
    <col min="11791" max="12032" width="11.42578125" style="18"/>
    <col min="12033" max="12033" width="7.140625" style="18" bestFit="1" customWidth="1"/>
    <col min="12034" max="12034" width="26" style="18" bestFit="1" customWidth="1"/>
    <col min="12035" max="12042" width="9.5703125" style="18" bestFit="1" customWidth="1"/>
    <col min="12043" max="12043" width="10.5703125" style="18" bestFit="1" customWidth="1"/>
    <col min="12044" max="12044" width="9.28515625" style="18" bestFit="1" customWidth="1"/>
    <col min="12045" max="12045" width="11.42578125" style="18"/>
    <col min="12046" max="12046" width="2.42578125" style="18" bestFit="1" customWidth="1"/>
    <col min="12047" max="12288" width="11.42578125" style="18"/>
    <col min="12289" max="12289" width="7.140625" style="18" bestFit="1" customWidth="1"/>
    <col min="12290" max="12290" width="26" style="18" bestFit="1" customWidth="1"/>
    <col min="12291" max="12298" width="9.5703125" style="18" bestFit="1" customWidth="1"/>
    <col min="12299" max="12299" width="10.5703125" style="18" bestFit="1" customWidth="1"/>
    <col min="12300" max="12300" width="9.28515625" style="18" bestFit="1" customWidth="1"/>
    <col min="12301" max="12301" width="11.42578125" style="18"/>
    <col min="12302" max="12302" width="2.42578125" style="18" bestFit="1" customWidth="1"/>
    <col min="12303" max="12544" width="11.42578125" style="18"/>
    <col min="12545" max="12545" width="7.140625" style="18" bestFit="1" customWidth="1"/>
    <col min="12546" max="12546" width="26" style="18" bestFit="1" customWidth="1"/>
    <col min="12547" max="12554" width="9.5703125" style="18" bestFit="1" customWidth="1"/>
    <col min="12555" max="12555" width="10.5703125" style="18" bestFit="1" customWidth="1"/>
    <col min="12556" max="12556" width="9.28515625" style="18" bestFit="1" customWidth="1"/>
    <col min="12557" max="12557" width="11.42578125" style="18"/>
    <col min="12558" max="12558" width="2.42578125" style="18" bestFit="1" customWidth="1"/>
    <col min="12559" max="12800" width="11.42578125" style="18"/>
    <col min="12801" max="12801" width="7.140625" style="18" bestFit="1" customWidth="1"/>
    <col min="12802" max="12802" width="26" style="18" bestFit="1" customWidth="1"/>
    <col min="12803" max="12810" width="9.5703125" style="18" bestFit="1" customWidth="1"/>
    <col min="12811" max="12811" width="10.5703125" style="18" bestFit="1" customWidth="1"/>
    <col min="12812" max="12812" width="9.28515625" style="18" bestFit="1" customWidth="1"/>
    <col min="12813" max="12813" width="11.42578125" style="18"/>
    <col min="12814" max="12814" width="2.42578125" style="18" bestFit="1" customWidth="1"/>
    <col min="12815" max="13056" width="11.42578125" style="18"/>
    <col min="13057" max="13057" width="7.140625" style="18" bestFit="1" customWidth="1"/>
    <col min="13058" max="13058" width="26" style="18" bestFit="1" customWidth="1"/>
    <col min="13059" max="13066" width="9.5703125" style="18" bestFit="1" customWidth="1"/>
    <col min="13067" max="13067" width="10.5703125" style="18" bestFit="1" customWidth="1"/>
    <col min="13068" max="13068" width="9.28515625" style="18" bestFit="1" customWidth="1"/>
    <col min="13069" max="13069" width="11.42578125" style="18"/>
    <col min="13070" max="13070" width="2.42578125" style="18" bestFit="1" customWidth="1"/>
    <col min="13071" max="13312" width="11.42578125" style="18"/>
    <col min="13313" max="13313" width="7.140625" style="18" bestFit="1" customWidth="1"/>
    <col min="13314" max="13314" width="26" style="18" bestFit="1" customWidth="1"/>
    <col min="13315" max="13322" width="9.5703125" style="18" bestFit="1" customWidth="1"/>
    <col min="13323" max="13323" width="10.5703125" style="18" bestFit="1" customWidth="1"/>
    <col min="13324" max="13324" width="9.28515625" style="18" bestFit="1" customWidth="1"/>
    <col min="13325" max="13325" width="11.42578125" style="18"/>
    <col min="13326" max="13326" width="2.42578125" style="18" bestFit="1" customWidth="1"/>
    <col min="13327" max="13568" width="11.42578125" style="18"/>
    <col min="13569" max="13569" width="7.140625" style="18" bestFit="1" customWidth="1"/>
    <col min="13570" max="13570" width="26" style="18" bestFit="1" customWidth="1"/>
    <col min="13571" max="13578" width="9.5703125" style="18" bestFit="1" customWidth="1"/>
    <col min="13579" max="13579" width="10.5703125" style="18" bestFit="1" customWidth="1"/>
    <col min="13580" max="13580" width="9.28515625" style="18" bestFit="1" customWidth="1"/>
    <col min="13581" max="13581" width="11.42578125" style="18"/>
    <col min="13582" max="13582" width="2.42578125" style="18" bestFit="1" customWidth="1"/>
    <col min="13583" max="13824" width="11.42578125" style="18"/>
    <col min="13825" max="13825" width="7.140625" style="18" bestFit="1" customWidth="1"/>
    <col min="13826" max="13826" width="26" style="18" bestFit="1" customWidth="1"/>
    <col min="13827" max="13834" width="9.5703125" style="18" bestFit="1" customWidth="1"/>
    <col min="13835" max="13835" width="10.5703125" style="18" bestFit="1" customWidth="1"/>
    <col min="13836" max="13836" width="9.28515625" style="18" bestFit="1" customWidth="1"/>
    <col min="13837" max="13837" width="11.42578125" style="18"/>
    <col min="13838" max="13838" width="2.42578125" style="18" bestFit="1" customWidth="1"/>
    <col min="13839" max="14080" width="11.42578125" style="18"/>
    <col min="14081" max="14081" width="7.140625" style="18" bestFit="1" customWidth="1"/>
    <col min="14082" max="14082" width="26" style="18" bestFit="1" customWidth="1"/>
    <col min="14083" max="14090" width="9.5703125" style="18" bestFit="1" customWidth="1"/>
    <col min="14091" max="14091" width="10.5703125" style="18" bestFit="1" customWidth="1"/>
    <col min="14092" max="14092" width="9.28515625" style="18" bestFit="1" customWidth="1"/>
    <col min="14093" max="14093" width="11.42578125" style="18"/>
    <col min="14094" max="14094" width="2.42578125" style="18" bestFit="1" customWidth="1"/>
    <col min="14095" max="14336" width="11.42578125" style="18"/>
    <col min="14337" max="14337" width="7.140625" style="18" bestFit="1" customWidth="1"/>
    <col min="14338" max="14338" width="26" style="18" bestFit="1" customWidth="1"/>
    <col min="14339" max="14346" width="9.5703125" style="18" bestFit="1" customWidth="1"/>
    <col min="14347" max="14347" width="10.5703125" style="18" bestFit="1" customWidth="1"/>
    <col min="14348" max="14348" width="9.28515625" style="18" bestFit="1" customWidth="1"/>
    <col min="14349" max="14349" width="11.42578125" style="18"/>
    <col min="14350" max="14350" width="2.42578125" style="18" bestFit="1" customWidth="1"/>
    <col min="14351" max="14592" width="11.42578125" style="18"/>
    <col min="14593" max="14593" width="7.140625" style="18" bestFit="1" customWidth="1"/>
    <col min="14594" max="14594" width="26" style="18" bestFit="1" customWidth="1"/>
    <col min="14595" max="14602" width="9.5703125" style="18" bestFit="1" customWidth="1"/>
    <col min="14603" max="14603" width="10.5703125" style="18" bestFit="1" customWidth="1"/>
    <col min="14604" max="14604" width="9.28515625" style="18" bestFit="1" customWidth="1"/>
    <col min="14605" max="14605" width="11.42578125" style="18"/>
    <col min="14606" max="14606" width="2.42578125" style="18" bestFit="1" customWidth="1"/>
    <col min="14607" max="14848" width="11.42578125" style="18"/>
    <col min="14849" max="14849" width="7.140625" style="18" bestFit="1" customWidth="1"/>
    <col min="14850" max="14850" width="26" style="18" bestFit="1" customWidth="1"/>
    <col min="14851" max="14858" width="9.5703125" style="18" bestFit="1" customWidth="1"/>
    <col min="14859" max="14859" width="10.5703125" style="18" bestFit="1" customWidth="1"/>
    <col min="14860" max="14860" width="9.28515625" style="18" bestFit="1" customWidth="1"/>
    <col min="14861" max="14861" width="11.42578125" style="18"/>
    <col min="14862" max="14862" width="2.42578125" style="18" bestFit="1" customWidth="1"/>
    <col min="14863" max="15104" width="11.42578125" style="18"/>
    <col min="15105" max="15105" width="7.140625" style="18" bestFit="1" customWidth="1"/>
    <col min="15106" max="15106" width="26" style="18" bestFit="1" customWidth="1"/>
    <col min="15107" max="15114" width="9.5703125" style="18" bestFit="1" customWidth="1"/>
    <col min="15115" max="15115" width="10.5703125" style="18" bestFit="1" customWidth="1"/>
    <col min="15116" max="15116" width="9.28515625" style="18" bestFit="1" customWidth="1"/>
    <col min="15117" max="15117" width="11.42578125" style="18"/>
    <col min="15118" max="15118" width="2.42578125" style="18" bestFit="1" customWidth="1"/>
    <col min="15119" max="15360" width="11.42578125" style="18"/>
    <col min="15361" max="15361" width="7.140625" style="18" bestFit="1" customWidth="1"/>
    <col min="15362" max="15362" width="26" style="18" bestFit="1" customWidth="1"/>
    <col min="15363" max="15370" width="9.5703125" style="18" bestFit="1" customWidth="1"/>
    <col min="15371" max="15371" width="10.5703125" style="18" bestFit="1" customWidth="1"/>
    <col min="15372" max="15372" width="9.28515625" style="18" bestFit="1" customWidth="1"/>
    <col min="15373" max="15373" width="11.42578125" style="18"/>
    <col min="15374" max="15374" width="2.42578125" style="18" bestFit="1" customWidth="1"/>
    <col min="15375" max="15616" width="11.42578125" style="18"/>
    <col min="15617" max="15617" width="7.140625" style="18" bestFit="1" customWidth="1"/>
    <col min="15618" max="15618" width="26" style="18" bestFit="1" customWidth="1"/>
    <col min="15619" max="15626" width="9.5703125" style="18" bestFit="1" customWidth="1"/>
    <col min="15627" max="15627" width="10.5703125" style="18" bestFit="1" customWidth="1"/>
    <col min="15628" max="15628" width="9.28515625" style="18" bestFit="1" customWidth="1"/>
    <col min="15629" max="15629" width="11.42578125" style="18"/>
    <col min="15630" max="15630" width="2.42578125" style="18" bestFit="1" customWidth="1"/>
    <col min="15631" max="15872" width="11.42578125" style="18"/>
    <col min="15873" max="15873" width="7.140625" style="18" bestFit="1" customWidth="1"/>
    <col min="15874" max="15874" width="26" style="18" bestFit="1" customWidth="1"/>
    <col min="15875" max="15882" width="9.5703125" style="18" bestFit="1" customWidth="1"/>
    <col min="15883" max="15883" width="10.5703125" style="18" bestFit="1" customWidth="1"/>
    <col min="15884" max="15884" width="9.28515625" style="18" bestFit="1" customWidth="1"/>
    <col min="15885" max="15885" width="11.42578125" style="18"/>
    <col min="15886" max="15886" width="2.42578125" style="18" bestFit="1" customWidth="1"/>
    <col min="15887" max="16128" width="11.42578125" style="18"/>
    <col min="16129" max="16129" width="7.140625" style="18" bestFit="1" customWidth="1"/>
    <col min="16130" max="16130" width="26" style="18" bestFit="1" customWidth="1"/>
    <col min="16131" max="16138" width="9.5703125" style="18" bestFit="1" customWidth="1"/>
    <col min="16139" max="16139" width="10.5703125" style="18" bestFit="1" customWidth="1"/>
    <col min="16140" max="16140" width="9.28515625" style="18" bestFit="1" customWidth="1"/>
    <col min="16141" max="16141" width="11.42578125" style="18"/>
    <col min="16142" max="16142" width="2.42578125" style="18" bestFit="1" customWidth="1"/>
    <col min="16143" max="16384" width="11.42578125" style="18"/>
  </cols>
  <sheetData>
    <row r="2" spans="1:14" ht="18.75" x14ac:dyDescent="0.3">
      <c r="A2" s="12" t="s">
        <v>20</v>
      </c>
    </row>
    <row r="3" spans="1:14" ht="18.75" x14ac:dyDescent="0.3">
      <c r="A3" s="12" t="s">
        <v>21</v>
      </c>
    </row>
    <row r="5" spans="1:14" ht="12" thickBot="1" x14ac:dyDescent="0.25"/>
    <row r="6" spans="1:14" ht="12" thickBot="1" x14ac:dyDescent="0.25">
      <c r="A6" s="30" t="s">
        <v>26</v>
      </c>
      <c r="B6" s="31" t="s">
        <v>27</v>
      </c>
      <c r="C6" s="32" t="s">
        <v>28</v>
      </c>
      <c r="D6" s="32" t="s">
        <v>29</v>
      </c>
      <c r="E6" s="32" t="s">
        <v>30</v>
      </c>
      <c r="F6" s="32" t="s">
        <v>31</v>
      </c>
      <c r="G6" s="32" t="s">
        <v>32</v>
      </c>
      <c r="H6" s="32" t="s">
        <v>33</v>
      </c>
      <c r="I6" s="32" t="s">
        <v>34</v>
      </c>
      <c r="J6" s="32" t="s">
        <v>35</v>
      </c>
      <c r="K6" s="33" t="s">
        <v>36</v>
      </c>
      <c r="L6" s="17" t="s">
        <v>37</v>
      </c>
      <c r="N6" s="18">
        <v>8</v>
      </c>
    </row>
    <row r="7" spans="1:14" hidden="1" x14ac:dyDescent="0.2">
      <c r="A7" s="28">
        <v>4120</v>
      </c>
      <c r="B7" s="28" t="s">
        <v>38</v>
      </c>
      <c r="C7" s="29">
        <v>3066767588.0700002</v>
      </c>
      <c r="D7" s="29">
        <v>3319296533.29</v>
      </c>
      <c r="E7" s="29">
        <v>4119395685.9200001</v>
      </c>
      <c r="F7" s="29">
        <v>3255462866.1300001</v>
      </c>
      <c r="G7" s="29">
        <v>4047153461</v>
      </c>
      <c r="H7" s="29">
        <v>3212851787</v>
      </c>
      <c r="I7" s="29">
        <v>3259986180</v>
      </c>
      <c r="J7" s="29">
        <v>3390418925</v>
      </c>
      <c r="K7" s="29">
        <f>SUM(C7:J7)</f>
        <v>27671333026.41</v>
      </c>
      <c r="L7" s="19">
        <f>+K7/$N$6</f>
        <v>3458916628.30125</v>
      </c>
    </row>
    <row r="8" spans="1:14" hidden="1" x14ac:dyDescent="0.2">
      <c r="A8" s="21">
        <v>4175</v>
      </c>
      <c r="B8" s="21" t="s">
        <v>39</v>
      </c>
      <c r="C8" s="27">
        <v>-20252766.379999999</v>
      </c>
      <c r="D8" s="27">
        <v>-17111494</v>
      </c>
      <c r="E8" s="27">
        <v>-48461918</v>
      </c>
      <c r="F8" s="27">
        <v>-4378353</v>
      </c>
      <c r="G8" s="27">
        <v>-28036194</v>
      </c>
      <c r="H8" s="27">
        <v>-46012711</v>
      </c>
      <c r="I8" s="27">
        <v>-60102488</v>
      </c>
      <c r="J8" s="27">
        <v>-19883792</v>
      </c>
      <c r="K8" s="27">
        <f>SUM(C8:J8)</f>
        <v>-244239716.38</v>
      </c>
      <c r="L8" s="19">
        <f>+K8/$N$6</f>
        <v>-30529964.547499999</v>
      </c>
    </row>
    <row r="9" spans="1:14" hidden="1" x14ac:dyDescent="0.2">
      <c r="A9" s="21"/>
      <c r="B9" s="22" t="s">
        <v>40</v>
      </c>
      <c r="C9" s="23">
        <f t="shared" ref="C9:J9" si="0">SUM(C7:C8)</f>
        <v>3046514821.6900001</v>
      </c>
      <c r="D9" s="23">
        <f t="shared" si="0"/>
        <v>3302185039.29</v>
      </c>
      <c r="E9" s="23">
        <f t="shared" si="0"/>
        <v>4070933767.9200001</v>
      </c>
      <c r="F9" s="23">
        <f t="shared" si="0"/>
        <v>3251084513.1300001</v>
      </c>
      <c r="G9" s="23">
        <f t="shared" si="0"/>
        <v>4019117267</v>
      </c>
      <c r="H9" s="23">
        <f t="shared" si="0"/>
        <v>3166839076</v>
      </c>
      <c r="I9" s="23">
        <f t="shared" si="0"/>
        <v>3199883692</v>
      </c>
      <c r="J9" s="23">
        <f t="shared" si="0"/>
        <v>3370535133</v>
      </c>
      <c r="K9" s="23">
        <f>SUM(K7:K8)</f>
        <v>27427093310.029999</v>
      </c>
      <c r="L9" s="20">
        <f>+K9/$N$6</f>
        <v>3428386663.7537498</v>
      </c>
    </row>
    <row r="10" spans="1:14" hidden="1" x14ac:dyDescent="0.2">
      <c r="A10" s="21"/>
      <c r="B10" s="21"/>
      <c r="C10" s="27"/>
      <c r="D10" s="27"/>
      <c r="E10" s="27"/>
      <c r="F10" s="27"/>
      <c r="G10" s="27"/>
      <c r="H10" s="27"/>
      <c r="I10" s="27"/>
      <c r="J10" s="27"/>
      <c r="K10" s="21"/>
    </row>
    <row r="11" spans="1:14" hidden="1" x14ac:dyDescent="0.2">
      <c r="A11" s="21">
        <v>6120</v>
      </c>
      <c r="B11" s="21" t="s">
        <v>41</v>
      </c>
      <c r="C11" s="27">
        <v>2825384297.9899998</v>
      </c>
      <c r="D11" s="27">
        <v>2765472755.3600001</v>
      </c>
      <c r="E11" s="27">
        <v>3404917426.4400001</v>
      </c>
      <c r="F11" s="27">
        <v>2666753523.4899998</v>
      </c>
      <c r="G11" s="27">
        <v>3335942241.6399999</v>
      </c>
      <c r="H11" s="27">
        <v>2608393760.8000002</v>
      </c>
      <c r="I11" s="27">
        <v>2850652631.3099999</v>
      </c>
      <c r="J11" s="27">
        <v>2973190687</v>
      </c>
      <c r="K11" s="27">
        <f>SUM(C11:J11)</f>
        <v>23430707324.030003</v>
      </c>
      <c r="L11" s="19">
        <f>+K11/$N$6</f>
        <v>2928838415.5037503</v>
      </c>
    </row>
    <row r="12" spans="1:14" hidden="1" x14ac:dyDescent="0.2">
      <c r="A12" s="21"/>
      <c r="B12" s="22" t="s">
        <v>42</v>
      </c>
      <c r="C12" s="23">
        <f t="shared" ref="C12:L12" si="1">SUM(C11)</f>
        <v>2825384297.9899998</v>
      </c>
      <c r="D12" s="23">
        <f t="shared" si="1"/>
        <v>2765472755.3600001</v>
      </c>
      <c r="E12" s="23">
        <f t="shared" si="1"/>
        <v>3404917426.4400001</v>
      </c>
      <c r="F12" s="23">
        <f t="shared" si="1"/>
        <v>2666753523.4899998</v>
      </c>
      <c r="G12" s="23">
        <f t="shared" si="1"/>
        <v>3335942241.6399999</v>
      </c>
      <c r="H12" s="23">
        <f t="shared" si="1"/>
        <v>2608393760.8000002</v>
      </c>
      <c r="I12" s="23">
        <f t="shared" si="1"/>
        <v>2850652631.3099999</v>
      </c>
      <c r="J12" s="23">
        <f t="shared" si="1"/>
        <v>2973190687</v>
      </c>
      <c r="K12" s="23">
        <f t="shared" si="1"/>
        <v>23430707324.030003</v>
      </c>
      <c r="L12" s="20">
        <f t="shared" si="1"/>
        <v>2928838415.5037503</v>
      </c>
    </row>
    <row r="13" spans="1:14" x14ac:dyDescent="0.2">
      <c r="A13" s="21"/>
      <c r="B13" s="22" t="s">
        <v>86</v>
      </c>
      <c r="C13" s="23"/>
      <c r="D13" s="23"/>
      <c r="E13" s="23"/>
      <c r="F13" s="23"/>
      <c r="G13" s="23"/>
      <c r="H13" s="23"/>
      <c r="I13" s="23"/>
      <c r="J13" s="23"/>
      <c r="K13" s="23"/>
      <c r="L13" s="20"/>
    </row>
    <row r="14" spans="1:14" x14ac:dyDescent="0.2">
      <c r="A14" s="21">
        <v>7101</v>
      </c>
      <c r="B14" s="21" t="s">
        <v>78</v>
      </c>
      <c r="C14" s="27"/>
      <c r="D14" s="27"/>
      <c r="E14" s="27"/>
      <c r="F14" s="27"/>
      <c r="G14" s="27"/>
      <c r="H14" s="27"/>
      <c r="I14" s="27"/>
      <c r="J14" s="27"/>
      <c r="K14" s="27"/>
      <c r="L14" s="19"/>
    </row>
    <row r="15" spans="1:14" x14ac:dyDescent="0.2">
      <c r="A15" s="21">
        <v>7190</v>
      </c>
      <c r="B15" s="21" t="s">
        <v>79</v>
      </c>
      <c r="C15" s="27"/>
      <c r="D15" s="27"/>
      <c r="E15" s="27"/>
      <c r="F15" s="27"/>
      <c r="G15" s="27"/>
      <c r="H15" s="27"/>
      <c r="I15" s="27"/>
      <c r="J15" s="27"/>
      <c r="K15" s="27"/>
      <c r="L15" s="19"/>
    </row>
    <row r="16" spans="1:14" x14ac:dyDescent="0.2">
      <c r="A16" s="21">
        <v>7205</v>
      </c>
      <c r="B16" s="21" t="s">
        <v>44</v>
      </c>
      <c r="C16" s="27"/>
      <c r="D16" s="27"/>
      <c r="E16" s="27"/>
      <c r="F16" s="27"/>
      <c r="G16" s="27"/>
      <c r="H16" s="27"/>
      <c r="I16" s="27"/>
      <c r="J16" s="27"/>
      <c r="K16" s="27"/>
      <c r="L16" s="19"/>
    </row>
    <row r="17" spans="1:12" x14ac:dyDescent="0.2">
      <c r="A17" s="21">
        <v>7235</v>
      </c>
      <c r="B17" s="21" t="s">
        <v>50</v>
      </c>
      <c r="C17" s="27"/>
      <c r="D17" s="27"/>
      <c r="E17" s="27"/>
      <c r="F17" s="27"/>
      <c r="G17" s="27"/>
      <c r="H17" s="27"/>
      <c r="I17" s="27"/>
      <c r="J17" s="27"/>
      <c r="K17" s="27"/>
      <c r="L17" s="19"/>
    </row>
    <row r="18" spans="1:12" x14ac:dyDescent="0.2">
      <c r="A18" s="21">
        <v>7290</v>
      </c>
      <c r="B18" s="21" t="s">
        <v>80</v>
      </c>
      <c r="C18" s="27"/>
      <c r="D18" s="27"/>
      <c r="E18" s="27"/>
      <c r="F18" s="27"/>
      <c r="G18" s="27"/>
      <c r="H18" s="27"/>
      <c r="I18" s="27"/>
      <c r="J18" s="27"/>
      <c r="K18" s="27"/>
      <c r="L18" s="19"/>
    </row>
    <row r="19" spans="1:12" x14ac:dyDescent="0.2">
      <c r="A19" s="21">
        <v>7305</v>
      </c>
      <c r="B19" s="21" t="s">
        <v>81</v>
      </c>
      <c r="C19" s="27"/>
      <c r="D19" s="27"/>
      <c r="E19" s="27"/>
      <c r="F19" s="27"/>
      <c r="G19" s="27"/>
      <c r="H19" s="27"/>
      <c r="I19" s="27"/>
      <c r="J19" s="27"/>
      <c r="K19" s="27"/>
      <c r="L19" s="19"/>
    </row>
    <row r="20" spans="1:12" x14ac:dyDescent="0.2">
      <c r="A20" s="21">
        <v>7310</v>
      </c>
      <c r="B20" s="21" t="s">
        <v>45</v>
      </c>
      <c r="C20" s="27"/>
      <c r="D20" s="27"/>
      <c r="E20" s="27"/>
      <c r="F20" s="27"/>
      <c r="G20" s="27"/>
      <c r="H20" s="27"/>
      <c r="I20" s="27"/>
      <c r="J20" s="27"/>
      <c r="K20" s="27"/>
      <c r="L20" s="19"/>
    </row>
    <row r="21" spans="1:12" x14ac:dyDescent="0.2">
      <c r="A21" s="21">
        <v>7315</v>
      </c>
      <c r="B21" s="21" t="s">
        <v>46</v>
      </c>
      <c r="C21" s="27"/>
      <c r="D21" s="27"/>
      <c r="E21" s="27"/>
      <c r="F21" s="27"/>
      <c r="G21" s="27"/>
      <c r="H21" s="27"/>
      <c r="I21" s="27"/>
      <c r="J21" s="27"/>
      <c r="K21" s="27"/>
      <c r="L21" s="19"/>
    </row>
    <row r="22" spans="1:12" x14ac:dyDescent="0.2">
      <c r="A22" s="21">
        <v>7320</v>
      </c>
      <c r="B22" s="21" t="s">
        <v>47</v>
      </c>
      <c r="C22" s="27"/>
      <c r="D22" s="27"/>
      <c r="E22" s="27"/>
      <c r="F22" s="27"/>
      <c r="G22" s="27"/>
      <c r="H22" s="27"/>
      <c r="I22" s="27"/>
      <c r="J22" s="27"/>
      <c r="K22" s="27"/>
      <c r="L22" s="19"/>
    </row>
    <row r="23" spans="1:12" x14ac:dyDescent="0.2">
      <c r="A23" s="21">
        <v>7330</v>
      </c>
      <c r="B23" s="21" t="s">
        <v>49</v>
      </c>
      <c r="C23" s="27"/>
      <c r="D23" s="27"/>
      <c r="E23" s="27"/>
      <c r="F23" s="27"/>
      <c r="G23" s="27"/>
      <c r="H23" s="27"/>
      <c r="I23" s="27"/>
      <c r="J23" s="27"/>
      <c r="K23" s="27"/>
      <c r="L23" s="19"/>
    </row>
    <row r="24" spans="1:12" x14ac:dyDescent="0.2">
      <c r="A24" s="21">
        <v>7335</v>
      </c>
      <c r="B24" s="21" t="s">
        <v>50</v>
      </c>
      <c r="C24" s="27"/>
      <c r="D24" s="27"/>
      <c r="E24" s="27"/>
      <c r="F24" s="27"/>
      <c r="G24" s="27"/>
      <c r="H24" s="27"/>
      <c r="I24" s="27"/>
      <c r="J24" s="27"/>
      <c r="K24" s="27"/>
      <c r="L24" s="19"/>
    </row>
    <row r="25" spans="1:12" x14ac:dyDescent="0.2">
      <c r="A25" s="21">
        <v>7341</v>
      </c>
      <c r="B25" s="21" t="s">
        <v>51</v>
      </c>
      <c r="C25" s="27"/>
      <c r="D25" s="27"/>
      <c r="E25" s="27"/>
      <c r="F25" s="27"/>
      <c r="G25" s="27"/>
      <c r="H25" s="27"/>
      <c r="I25" s="27"/>
      <c r="J25" s="27"/>
      <c r="K25" s="27"/>
      <c r="L25" s="19"/>
    </row>
    <row r="26" spans="1:12" x14ac:dyDescent="0.2">
      <c r="A26" s="21">
        <v>7345</v>
      </c>
      <c r="B26" s="21" t="s">
        <v>52</v>
      </c>
      <c r="C26" s="27"/>
      <c r="D26" s="27"/>
      <c r="E26" s="27"/>
      <c r="F26" s="27"/>
      <c r="G26" s="27"/>
      <c r="H26" s="27"/>
      <c r="I26" s="27"/>
      <c r="J26" s="27"/>
      <c r="K26" s="27"/>
      <c r="L26" s="19"/>
    </row>
    <row r="27" spans="1:12" x14ac:dyDescent="0.2">
      <c r="A27" s="21">
        <v>7350</v>
      </c>
      <c r="B27" s="21" t="s">
        <v>53</v>
      </c>
      <c r="C27" s="27"/>
      <c r="D27" s="27"/>
      <c r="E27" s="27"/>
      <c r="F27" s="27"/>
      <c r="G27" s="27"/>
      <c r="H27" s="27"/>
      <c r="I27" s="27"/>
      <c r="J27" s="27"/>
      <c r="K27" s="27"/>
      <c r="L27" s="19"/>
    </row>
    <row r="28" spans="1:12" x14ac:dyDescent="0.2">
      <c r="A28" s="21">
        <v>7355</v>
      </c>
      <c r="B28" s="21" t="s">
        <v>54</v>
      </c>
      <c r="C28" s="27"/>
      <c r="D28" s="27"/>
      <c r="E28" s="27"/>
      <c r="F28" s="27"/>
      <c r="G28" s="27"/>
      <c r="H28" s="27"/>
      <c r="I28" s="27"/>
      <c r="J28" s="27"/>
      <c r="K28" s="27"/>
      <c r="L28" s="19"/>
    </row>
    <row r="29" spans="1:12" x14ac:dyDescent="0.2">
      <c r="A29" s="21">
        <v>7360</v>
      </c>
      <c r="B29" s="21" t="s">
        <v>55</v>
      </c>
      <c r="C29" s="27"/>
      <c r="D29" s="27"/>
      <c r="E29" s="27"/>
      <c r="F29" s="27"/>
      <c r="G29" s="27"/>
      <c r="H29" s="27"/>
      <c r="I29" s="27"/>
      <c r="J29" s="27"/>
      <c r="K29" s="27"/>
      <c r="L29" s="19"/>
    </row>
    <row r="30" spans="1:12" x14ac:dyDescent="0.2">
      <c r="A30" s="21">
        <v>7365</v>
      </c>
      <c r="B30" s="21" t="s">
        <v>56</v>
      </c>
      <c r="C30" s="27"/>
      <c r="D30" s="27"/>
      <c r="E30" s="27"/>
      <c r="F30" s="27"/>
      <c r="G30" s="27"/>
      <c r="H30" s="27"/>
      <c r="I30" s="27"/>
      <c r="J30" s="27"/>
      <c r="K30" s="27"/>
      <c r="L30" s="19"/>
    </row>
    <row r="31" spans="1:12" x14ac:dyDescent="0.2">
      <c r="A31" s="21">
        <v>7395</v>
      </c>
      <c r="B31" s="21" t="s">
        <v>57</v>
      </c>
      <c r="C31" s="27"/>
      <c r="D31" s="27"/>
      <c r="E31" s="27"/>
      <c r="F31" s="27"/>
      <c r="G31" s="27"/>
      <c r="H31" s="27"/>
      <c r="I31" s="27"/>
      <c r="J31" s="27"/>
      <c r="K31" s="27"/>
      <c r="L31" s="19"/>
    </row>
    <row r="32" spans="1:12" x14ac:dyDescent="0.2">
      <c r="A32" s="21">
        <v>7399</v>
      </c>
      <c r="B32" s="21" t="s">
        <v>82</v>
      </c>
      <c r="C32" s="27"/>
      <c r="D32" s="27"/>
      <c r="E32" s="27"/>
      <c r="F32" s="27"/>
      <c r="G32" s="27"/>
      <c r="H32" s="27"/>
      <c r="I32" s="27"/>
      <c r="J32" s="27"/>
      <c r="K32" s="27"/>
      <c r="L32" s="19"/>
    </row>
    <row r="33" spans="1:12" ht="12" thickBot="1" x14ac:dyDescent="0.25">
      <c r="A33" s="34">
        <v>7435</v>
      </c>
      <c r="B33" s="34" t="s">
        <v>83</v>
      </c>
      <c r="C33" s="35"/>
      <c r="D33" s="35"/>
      <c r="E33" s="35"/>
      <c r="F33" s="35"/>
      <c r="G33" s="35"/>
      <c r="H33" s="35"/>
      <c r="I33" s="35"/>
      <c r="J33" s="35"/>
      <c r="K33" s="35"/>
      <c r="L33" s="19"/>
    </row>
    <row r="34" spans="1:12" ht="12" thickBot="1" x14ac:dyDescent="0.25">
      <c r="A34" s="36"/>
      <c r="B34" s="31" t="s">
        <v>42</v>
      </c>
      <c r="C34" s="37"/>
      <c r="D34" s="37"/>
      <c r="E34" s="37"/>
      <c r="F34" s="37"/>
      <c r="G34" s="37"/>
      <c r="H34" s="37"/>
      <c r="I34" s="37"/>
      <c r="J34" s="37"/>
      <c r="K34" s="38"/>
      <c r="L34" s="25"/>
    </row>
    <row r="35" spans="1:12" x14ac:dyDescent="0.2">
      <c r="B35" s="15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idden="1" x14ac:dyDescent="0.2">
      <c r="B36" s="15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idden="1" x14ac:dyDescent="0.2">
      <c r="B37" s="15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idden="1" x14ac:dyDescent="0.2">
      <c r="B38" s="15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idden="1" x14ac:dyDescent="0.2">
      <c r="B39" s="15" t="s">
        <v>43</v>
      </c>
      <c r="C39" s="20">
        <f>+C9-C12</f>
        <v>221130523.70000029</v>
      </c>
      <c r="D39" s="20">
        <f t="shared" ref="D39:L39" si="2">+D9-D12</f>
        <v>536712283.92999983</v>
      </c>
      <c r="E39" s="20">
        <f t="shared" si="2"/>
        <v>666016341.48000002</v>
      </c>
      <c r="F39" s="20">
        <f t="shared" si="2"/>
        <v>584330989.64000034</v>
      </c>
      <c r="G39" s="20">
        <f t="shared" si="2"/>
        <v>683175025.36000013</v>
      </c>
      <c r="H39" s="20">
        <f t="shared" si="2"/>
        <v>558445315.19999981</v>
      </c>
      <c r="I39" s="20">
        <f t="shared" si="2"/>
        <v>349231060.69000006</v>
      </c>
      <c r="J39" s="20">
        <f t="shared" si="2"/>
        <v>397344446</v>
      </c>
      <c r="K39" s="20">
        <f t="shared" si="2"/>
        <v>3996385985.9999962</v>
      </c>
      <c r="L39" s="20">
        <f t="shared" si="2"/>
        <v>499548248.24999952</v>
      </c>
    </row>
    <row r="40" spans="1:12" x14ac:dyDescent="0.2">
      <c r="A40" s="21"/>
      <c r="B40" s="22" t="s">
        <v>87</v>
      </c>
      <c r="C40" s="27"/>
      <c r="D40" s="27"/>
      <c r="E40" s="27"/>
      <c r="F40" s="27"/>
      <c r="G40" s="27"/>
      <c r="H40" s="27"/>
      <c r="I40" s="27"/>
      <c r="J40" s="27"/>
      <c r="K40" s="21"/>
      <c r="L40" s="21"/>
    </row>
    <row r="41" spans="1:12" x14ac:dyDescent="0.2">
      <c r="A41" s="21">
        <v>5105</v>
      </c>
      <c r="B41" s="21" t="s">
        <v>44</v>
      </c>
      <c r="C41" s="27">
        <v>65267809</v>
      </c>
      <c r="D41" s="27">
        <v>66148066</v>
      </c>
      <c r="E41" s="27">
        <v>77545202</v>
      </c>
      <c r="F41" s="27">
        <v>74356507</v>
      </c>
      <c r="G41" s="27">
        <v>73973108</v>
      </c>
      <c r="H41" s="27">
        <v>64826128.170000002</v>
      </c>
      <c r="I41" s="27">
        <v>76456195.439999998</v>
      </c>
      <c r="J41" s="27">
        <v>65321197</v>
      </c>
      <c r="K41" s="27">
        <f t="shared" ref="K41:K54" si="3">SUM(C41:J41)</f>
        <v>563894212.61000001</v>
      </c>
      <c r="L41" s="27">
        <f t="shared" ref="L41:L54" si="4">+K41/$N$6</f>
        <v>70486776.576250002</v>
      </c>
    </row>
    <row r="42" spans="1:12" x14ac:dyDescent="0.2">
      <c r="A42" s="21">
        <v>5110</v>
      </c>
      <c r="B42" s="21" t="s">
        <v>45</v>
      </c>
      <c r="C42" s="27">
        <v>5292609</v>
      </c>
      <c r="D42" s="27">
        <v>4966059</v>
      </c>
      <c r="E42" s="27">
        <v>5406418</v>
      </c>
      <c r="F42" s="27">
        <v>9923742</v>
      </c>
      <c r="G42" s="27">
        <v>5935305</v>
      </c>
      <c r="H42" s="27">
        <v>6937315</v>
      </c>
      <c r="I42" s="27">
        <v>7077279</v>
      </c>
      <c r="J42" s="27">
        <v>6577279</v>
      </c>
      <c r="K42" s="27">
        <f t="shared" si="3"/>
        <v>52116006</v>
      </c>
      <c r="L42" s="27">
        <f t="shared" si="4"/>
        <v>6514500.75</v>
      </c>
    </row>
    <row r="43" spans="1:12" x14ac:dyDescent="0.2">
      <c r="A43" s="21">
        <v>5115</v>
      </c>
      <c r="B43" s="21" t="s">
        <v>46</v>
      </c>
      <c r="C43" s="27">
        <v>337765</v>
      </c>
      <c r="D43" s="27">
        <v>337765</v>
      </c>
      <c r="E43" s="27">
        <v>337765</v>
      </c>
      <c r="F43" s="27">
        <v>336480</v>
      </c>
      <c r="G43" s="27">
        <v>887480</v>
      </c>
      <c r="H43" s="27">
        <v>336480</v>
      </c>
      <c r="I43" s="27">
        <v>342377</v>
      </c>
      <c r="J43" s="27">
        <v>338463</v>
      </c>
      <c r="K43" s="27">
        <f t="shared" si="3"/>
        <v>3254575</v>
      </c>
      <c r="L43" s="27">
        <f t="shared" si="4"/>
        <v>406821.875</v>
      </c>
    </row>
    <row r="44" spans="1:12" x14ac:dyDescent="0.2">
      <c r="A44" s="21">
        <v>5120</v>
      </c>
      <c r="B44" s="21" t="s">
        <v>47</v>
      </c>
      <c r="C44" s="27">
        <v>6253906</v>
      </c>
      <c r="D44" s="27">
        <v>6256806</v>
      </c>
      <c r="E44" s="27">
        <v>6257996</v>
      </c>
      <c r="F44" s="27">
        <v>6265748</v>
      </c>
      <c r="G44" s="27">
        <v>6274621</v>
      </c>
      <c r="H44" s="27">
        <v>6283134</v>
      </c>
      <c r="I44" s="27">
        <v>6509740</v>
      </c>
      <c r="J44" s="27">
        <v>6385162</v>
      </c>
      <c r="K44" s="27">
        <f t="shared" si="3"/>
        <v>50487113</v>
      </c>
      <c r="L44" s="27">
        <f t="shared" si="4"/>
        <v>6310889.125</v>
      </c>
    </row>
    <row r="45" spans="1:12" x14ac:dyDescent="0.2">
      <c r="A45" s="21">
        <v>5125</v>
      </c>
      <c r="B45" s="21" t="s">
        <v>48</v>
      </c>
      <c r="C45" s="27">
        <v>374600</v>
      </c>
      <c r="D45" s="27">
        <v>196219</v>
      </c>
      <c r="E45" s="27">
        <v>382219</v>
      </c>
      <c r="F45" s="27">
        <v>196219</v>
      </c>
      <c r="G45" s="27">
        <v>196219</v>
      </c>
      <c r="H45" s="27">
        <v>196219</v>
      </c>
      <c r="I45" s="27">
        <v>196219</v>
      </c>
      <c r="J45" s="27">
        <v>2725219</v>
      </c>
      <c r="K45" s="27">
        <f t="shared" si="3"/>
        <v>4463133</v>
      </c>
      <c r="L45" s="27">
        <f t="shared" si="4"/>
        <v>557891.625</v>
      </c>
    </row>
    <row r="46" spans="1:12" x14ac:dyDescent="0.2">
      <c r="A46" s="21">
        <v>5130</v>
      </c>
      <c r="B46" s="21" t="s">
        <v>49</v>
      </c>
      <c r="C46" s="27">
        <v>5650257.5499999998</v>
      </c>
      <c r="D46" s="27">
        <v>5121191.05</v>
      </c>
      <c r="E46" s="27">
        <v>5653084.8300000001</v>
      </c>
      <c r="F46" s="27">
        <v>3281776.52</v>
      </c>
      <c r="G46" s="27">
        <v>3281776.54</v>
      </c>
      <c r="H46" s="27">
        <v>3281776.53</v>
      </c>
      <c r="I46" s="27">
        <v>3330853.03</v>
      </c>
      <c r="J46" s="27">
        <v>3316538.55</v>
      </c>
      <c r="K46" s="27">
        <f t="shared" si="3"/>
        <v>32917254.600000001</v>
      </c>
      <c r="L46" s="27">
        <f t="shared" si="4"/>
        <v>4114656.8250000002</v>
      </c>
    </row>
    <row r="47" spans="1:12" x14ac:dyDescent="0.2">
      <c r="A47" s="21">
        <v>5135</v>
      </c>
      <c r="B47" s="21" t="s">
        <v>50</v>
      </c>
      <c r="C47" s="27">
        <v>4275549.0999999996</v>
      </c>
      <c r="D47" s="27">
        <v>6409056.4699999997</v>
      </c>
      <c r="E47" s="27">
        <v>6067290.2199999997</v>
      </c>
      <c r="F47" s="27">
        <v>6238768.1399999997</v>
      </c>
      <c r="G47" s="27">
        <v>4688359.1399999997</v>
      </c>
      <c r="H47" s="27">
        <v>5493741.5800000001</v>
      </c>
      <c r="I47" s="27">
        <v>6946463.1699999999</v>
      </c>
      <c r="J47" s="27">
        <v>5488071.6600000001</v>
      </c>
      <c r="K47" s="27">
        <f t="shared" si="3"/>
        <v>45607299.480000004</v>
      </c>
      <c r="L47" s="27">
        <f t="shared" si="4"/>
        <v>5700912.4350000005</v>
      </c>
    </row>
    <row r="48" spans="1:12" x14ac:dyDescent="0.2">
      <c r="A48" s="21">
        <v>5140</v>
      </c>
      <c r="B48" s="21" t="s">
        <v>51</v>
      </c>
      <c r="C48" s="27">
        <v>97846</v>
      </c>
      <c r="D48" s="27">
        <v>74420</v>
      </c>
      <c r="E48" s="27">
        <v>1432723</v>
      </c>
      <c r="F48" s="27">
        <v>52246</v>
      </c>
      <c r="G48" s="27">
        <v>255804</v>
      </c>
      <c r="H48" s="27">
        <v>36050</v>
      </c>
      <c r="I48" s="27">
        <v>90230</v>
      </c>
      <c r="J48" s="27">
        <v>306349</v>
      </c>
      <c r="K48" s="27">
        <f t="shared" si="3"/>
        <v>2345668</v>
      </c>
      <c r="L48" s="27">
        <f t="shared" si="4"/>
        <v>293208.5</v>
      </c>
    </row>
    <row r="49" spans="1:12" x14ac:dyDescent="0.2">
      <c r="A49" s="21">
        <v>5145</v>
      </c>
      <c r="B49" s="21" t="s">
        <v>52</v>
      </c>
      <c r="C49" s="27">
        <v>446656</v>
      </c>
      <c r="D49" s="27">
        <v>2482054.7999999998</v>
      </c>
      <c r="E49" s="27">
        <v>1973756</v>
      </c>
      <c r="F49" s="27">
        <v>880431</v>
      </c>
      <c r="G49" s="27">
        <v>2484711</v>
      </c>
      <c r="H49" s="27">
        <v>1770771.33</v>
      </c>
      <c r="I49" s="27">
        <v>3187613</v>
      </c>
      <c r="J49" s="27">
        <v>1175511</v>
      </c>
      <c r="K49" s="27">
        <f t="shared" si="3"/>
        <v>14401504.129999999</v>
      </c>
      <c r="L49" s="27">
        <f t="shared" si="4"/>
        <v>1800188.0162499999</v>
      </c>
    </row>
    <row r="50" spans="1:12" x14ac:dyDescent="0.2">
      <c r="A50" s="21">
        <v>5150</v>
      </c>
      <c r="B50" s="21" t="s">
        <v>53</v>
      </c>
      <c r="C50" s="27">
        <v>1244172.8799999999</v>
      </c>
      <c r="D50" s="27">
        <v>3790998</v>
      </c>
      <c r="E50" s="27">
        <v>388580</v>
      </c>
      <c r="F50" s="27">
        <v>1841913</v>
      </c>
      <c r="G50" s="27">
        <v>401000</v>
      </c>
      <c r="H50" s="27">
        <v>1005805.85</v>
      </c>
      <c r="I50" s="27">
        <v>0</v>
      </c>
      <c r="J50" s="27">
        <v>143290</v>
      </c>
      <c r="K50" s="27">
        <f t="shared" si="3"/>
        <v>8815759.7300000004</v>
      </c>
      <c r="L50" s="27">
        <f t="shared" si="4"/>
        <v>1101969.9662500001</v>
      </c>
    </row>
    <row r="51" spans="1:12" x14ac:dyDescent="0.2">
      <c r="A51" s="21">
        <v>5155</v>
      </c>
      <c r="B51" s="21" t="s">
        <v>54</v>
      </c>
      <c r="C51" s="27">
        <v>70000</v>
      </c>
      <c r="D51" s="27">
        <v>1502460</v>
      </c>
      <c r="E51" s="27">
        <v>4206770</v>
      </c>
      <c r="F51" s="27">
        <v>1440928</v>
      </c>
      <c r="G51" s="27">
        <v>617338</v>
      </c>
      <c r="H51" s="27">
        <v>4199478</v>
      </c>
      <c r="I51" s="27">
        <v>1015291</v>
      </c>
      <c r="J51" s="27">
        <v>5393142.9800000004</v>
      </c>
      <c r="K51" s="27">
        <f t="shared" si="3"/>
        <v>18445407.98</v>
      </c>
      <c r="L51" s="27">
        <f t="shared" si="4"/>
        <v>2305675.9975000001</v>
      </c>
    </row>
    <row r="52" spans="1:12" x14ac:dyDescent="0.2">
      <c r="A52" s="21">
        <v>5160</v>
      </c>
      <c r="B52" s="21" t="s">
        <v>55</v>
      </c>
      <c r="C52" s="27">
        <v>1735251</v>
      </c>
      <c r="D52" s="27">
        <v>1735243</v>
      </c>
      <c r="E52" s="27">
        <v>1735249</v>
      </c>
      <c r="F52" s="27">
        <v>1735242</v>
      </c>
      <c r="G52" s="27">
        <v>1825503</v>
      </c>
      <c r="H52" s="27">
        <v>1944178</v>
      </c>
      <c r="I52" s="27">
        <v>2066520</v>
      </c>
      <c r="J52" s="27">
        <v>3574681.34</v>
      </c>
      <c r="K52" s="27">
        <f t="shared" si="3"/>
        <v>16351867.34</v>
      </c>
      <c r="L52" s="27">
        <f t="shared" si="4"/>
        <v>2043983.4175</v>
      </c>
    </row>
    <row r="53" spans="1:12" x14ac:dyDescent="0.2">
      <c r="A53" s="21">
        <v>5165</v>
      </c>
      <c r="B53" s="21" t="s">
        <v>56</v>
      </c>
      <c r="C53" s="27">
        <v>2431337.7200000002</v>
      </c>
      <c r="D53" s="27">
        <v>2431337.75</v>
      </c>
      <c r="E53" s="27">
        <v>2459267.64</v>
      </c>
      <c r="F53" s="27">
        <v>2996553.56</v>
      </c>
      <c r="G53" s="27">
        <v>3186729</v>
      </c>
      <c r="H53" s="27">
        <v>2875091.22</v>
      </c>
      <c r="I53" s="27">
        <v>2589447.42</v>
      </c>
      <c r="J53" s="27">
        <v>2598769.8199999998</v>
      </c>
      <c r="K53" s="27">
        <f t="shared" si="3"/>
        <v>21568534.130000003</v>
      </c>
      <c r="L53" s="27">
        <f t="shared" si="4"/>
        <v>2696066.7662500003</v>
      </c>
    </row>
    <row r="54" spans="1:12" ht="12" thickBot="1" x14ac:dyDescent="0.25">
      <c r="A54" s="34">
        <v>5195</v>
      </c>
      <c r="B54" s="34" t="s">
        <v>57</v>
      </c>
      <c r="C54" s="35">
        <v>2132875.96</v>
      </c>
      <c r="D54" s="35">
        <v>3117855.5</v>
      </c>
      <c r="E54" s="35">
        <v>3374876</v>
      </c>
      <c r="F54" s="35">
        <v>1652562</v>
      </c>
      <c r="G54" s="35">
        <v>1921951.5</v>
      </c>
      <c r="H54" s="35">
        <v>2515292.2000000002</v>
      </c>
      <c r="I54" s="35">
        <v>1452471.56</v>
      </c>
      <c r="J54" s="35">
        <v>2475198.5499999998</v>
      </c>
      <c r="K54" s="35">
        <f t="shared" si="3"/>
        <v>18643083.27</v>
      </c>
      <c r="L54" s="27">
        <f t="shared" si="4"/>
        <v>2330385.4087499999</v>
      </c>
    </row>
    <row r="55" spans="1:12" ht="12" thickBot="1" x14ac:dyDescent="0.25">
      <c r="A55" s="36"/>
      <c r="B55" s="31" t="s">
        <v>58</v>
      </c>
      <c r="C55" s="37">
        <f t="shared" ref="C55:L55" si="5">SUM(C41:C54)</f>
        <v>95610635.209999979</v>
      </c>
      <c r="D55" s="37">
        <f t="shared" si="5"/>
        <v>104569531.56999999</v>
      </c>
      <c r="E55" s="37">
        <f t="shared" si="5"/>
        <v>117221196.69</v>
      </c>
      <c r="F55" s="37">
        <f t="shared" si="5"/>
        <v>111199116.22</v>
      </c>
      <c r="G55" s="37">
        <f t="shared" si="5"/>
        <v>105929905.18000001</v>
      </c>
      <c r="H55" s="37">
        <f t="shared" si="5"/>
        <v>101701460.88</v>
      </c>
      <c r="I55" s="37">
        <f t="shared" si="5"/>
        <v>111260699.62</v>
      </c>
      <c r="J55" s="37">
        <f t="shared" si="5"/>
        <v>105818872.89999999</v>
      </c>
      <c r="K55" s="38">
        <f t="shared" si="5"/>
        <v>853311418.2700001</v>
      </c>
      <c r="L55" s="25">
        <f t="shared" si="5"/>
        <v>106663927.28375001</v>
      </c>
    </row>
    <row r="56" spans="1:12" x14ac:dyDescent="0.2">
      <c r="B56" s="15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x14ac:dyDescent="0.2">
      <c r="A57" s="21"/>
      <c r="B57" s="22" t="s">
        <v>88</v>
      </c>
      <c r="C57" s="27"/>
      <c r="D57" s="27"/>
      <c r="E57" s="27"/>
      <c r="F57" s="27"/>
      <c r="G57" s="27"/>
      <c r="H57" s="27"/>
      <c r="I57" s="27"/>
      <c r="J57" s="27"/>
      <c r="K57" s="21"/>
    </row>
    <row r="58" spans="1:12" x14ac:dyDescent="0.2">
      <c r="A58" s="21">
        <v>5205</v>
      </c>
      <c r="B58" s="21" t="s">
        <v>44</v>
      </c>
      <c r="C58" s="27">
        <v>31828621</v>
      </c>
      <c r="D58" s="27">
        <v>42319558</v>
      </c>
      <c r="E58" s="27">
        <v>58299598</v>
      </c>
      <c r="F58" s="27">
        <v>53901148</v>
      </c>
      <c r="G58" s="27">
        <v>51722351</v>
      </c>
      <c r="H58" s="27">
        <v>49822345.299999997</v>
      </c>
      <c r="I58" s="27">
        <v>52937176.579999998</v>
      </c>
      <c r="J58" s="27">
        <v>46516249.219999999</v>
      </c>
      <c r="K58" s="27">
        <f t="shared" ref="K58:K72" si="6">SUM(C58:J58)</f>
        <v>387347047.10000002</v>
      </c>
      <c r="L58" s="19">
        <f t="shared" ref="L58:L72" si="7">+K58/$N$6</f>
        <v>48418380.887500003</v>
      </c>
    </row>
    <row r="59" spans="1:12" x14ac:dyDescent="0.2">
      <c r="A59" s="21">
        <v>5210</v>
      </c>
      <c r="B59" s="21" t="s">
        <v>45</v>
      </c>
      <c r="C59" s="27">
        <v>1600000</v>
      </c>
      <c r="D59" s="27">
        <v>1600000</v>
      </c>
      <c r="E59" s="27">
        <v>1600000</v>
      </c>
      <c r="F59" s="27">
        <v>13152500</v>
      </c>
      <c r="G59" s="27">
        <v>1780169.3</v>
      </c>
      <c r="H59" s="27">
        <v>1510437.7</v>
      </c>
      <c r="I59" s="27">
        <v>1600000</v>
      </c>
      <c r="J59" s="27">
        <v>-1600000</v>
      </c>
      <c r="K59" s="27">
        <f t="shared" si="6"/>
        <v>21243107</v>
      </c>
      <c r="L59" s="19">
        <f t="shared" si="7"/>
        <v>2655388.375</v>
      </c>
    </row>
    <row r="60" spans="1:12" x14ac:dyDescent="0.2">
      <c r="A60" s="21">
        <v>5215</v>
      </c>
      <c r="B60" s="21" t="s">
        <v>46</v>
      </c>
      <c r="C60" s="27">
        <v>15947293</v>
      </c>
      <c r="D60" s="27">
        <v>17117191</v>
      </c>
      <c r="E60" s="27">
        <v>22994305</v>
      </c>
      <c r="F60" s="27">
        <v>17302156</v>
      </c>
      <c r="G60" s="27">
        <v>22389464</v>
      </c>
      <c r="H60" s="27">
        <v>18777329</v>
      </c>
      <c r="I60" s="27">
        <v>18933743</v>
      </c>
      <c r="J60" s="27">
        <v>20511120</v>
      </c>
      <c r="K60" s="27">
        <f t="shared" si="6"/>
        <v>153972601</v>
      </c>
      <c r="L60" s="19">
        <f t="shared" si="7"/>
        <v>19246575.125</v>
      </c>
    </row>
    <row r="61" spans="1:12" x14ac:dyDescent="0.2">
      <c r="A61" s="21">
        <v>5220</v>
      </c>
      <c r="B61" s="21" t="s">
        <v>47</v>
      </c>
      <c r="C61" s="27">
        <v>5033610</v>
      </c>
      <c r="D61" s="27">
        <v>5253610</v>
      </c>
      <c r="E61" s="27">
        <v>5253610</v>
      </c>
      <c r="F61" s="27">
        <v>2833610</v>
      </c>
      <c r="G61" s="27">
        <v>2833610</v>
      </c>
      <c r="H61" s="27">
        <v>2833610</v>
      </c>
      <c r="I61" s="27">
        <v>2833610</v>
      </c>
      <c r="J61" s="27">
        <v>2833610</v>
      </c>
      <c r="K61" s="27">
        <f t="shared" si="6"/>
        <v>29708880</v>
      </c>
      <c r="L61" s="19">
        <f t="shared" si="7"/>
        <v>3713610</v>
      </c>
    </row>
    <row r="62" spans="1:12" x14ac:dyDescent="0.2">
      <c r="A62" s="21">
        <v>5225</v>
      </c>
      <c r="B62" s="21" t="s">
        <v>48</v>
      </c>
      <c r="C62" s="27">
        <v>0</v>
      </c>
      <c r="D62" s="27">
        <v>200000</v>
      </c>
      <c r="E62" s="27">
        <v>166666.67000000001</v>
      </c>
      <c r="F62" s="27">
        <v>366666.67</v>
      </c>
      <c r="G62" s="27">
        <v>166666.67000000001</v>
      </c>
      <c r="H62" s="27">
        <v>166666.67000000001</v>
      </c>
      <c r="I62" s="27">
        <v>366666.67</v>
      </c>
      <c r="J62" s="27">
        <v>166666.66</v>
      </c>
      <c r="K62" s="27">
        <f t="shared" si="6"/>
        <v>1600000.01</v>
      </c>
      <c r="L62" s="19">
        <f t="shared" si="7"/>
        <v>200000.00125</v>
      </c>
    </row>
    <row r="63" spans="1:12" x14ac:dyDescent="0.2">
      <c r="A63" s="21">
        <v>5230</v>
      </c>
      <c r="B63" s="21" t="s">
        <v>49</v>
      </c>
      <c r="C63" s="27">
        <v>3412576.3</v>
      </c>
      <c r="D63" s="27">
        <v>3375356.84</v>
      </c>
      <c r="E63" s="27">
        <v>3517404.14</v>
      </c>
      <c r="F63" s="27">
        <v>3393966.3</v>
      </c>
      <c r="G63" s="27">
        <v>3473966.32</v>
      </c>
      <c r="H63" s="27">
        <v>3470694.19</v>
      </c>
      <c r="I63" s="27">
        <v>3470694.2</v>
      </c>
      <c r="J63" s="27">
        <v>3470694.21</v>
      </c>
      <c r="K63" s="27">
        <f t="shared" si="6"/>
        <v>27585352.5</v>
      </c>
      <c r="L63" s="19">
        <f t="shared" si="7"/>
        <v>3448169.0625</v>
      </c>
    </row>
    <row r="64" spans="1:12" x14ac:dyDescent="0.2">
      <c r="A64" s="21">
        <v>5235</v>
      </c>
      <c r="B64" s="21" t="s">
        <v>50</v>
      </c>
      <c r="C64" s="27">
        <v>151881368.91999999</v>
      </c>
      <c r="D64" s="27">
        <v>162373666.28999999</v>
      </c>
      <c r="E64" s="27">
        <v>155339577.55000001</v>
      </c>
      <c r="F64" s="27">
        <v>141547674.78999999</v>
      </c>
      <c r="G64" s="27">
        <v>159772142.75999999</v>
      </c>
      <c r="H64" s="27">
        <v>118105047.05</v>
      </c>
      <c r="I64" s="27">
        <v>121423194.18000001</v>
      </c>
      <c r="J64" s="27">
        <v>105779710.69</v>
      </c>
      <c r="K64" s="27">
        <f t="shared" si="6"/>
        <v>1116222382.23</v>
      </c>
      <c r="L64" s="19">
        <f t="shared" si="7"/>
        <v>139527797.77875</v>
      </c>
    </row>
    <row r="65" spans="1:12" x14ac:dyDescent="0.2">
      <c r="A65" s="21">
        <v>5240</v>
      </c>
      <c r="B65" s="21" t="s">
        <v>51</v>
      </c>
      <c r="C65" s="27">
        <v>29040</v>
      </c>
      <c r="D65" s="27">
        <v>7260</v>
      </c>
      <c r="E65" s="27">
        <v>94840</v>
      </c>
      <c r="F65" s="27">
        <v>7239</v>
      </c>
      <c r="G65" s="27">
        <v>12086</v>
      </c>
      <c r="H65" s="27">
        <v>0</v>
      </c>
      <c r="I65" s="27">
        <v>37239</v>
      </c>
      <c r="J65" s="27">
        <v>0</v>
      </c>
      <c r="K65" s="27">
        <f t="shared" si="6"/>
        <v>187704</v>
      </c>
      <c r="L65" s="19">
        <f t="shared" si="7"/>
        <v>23463</v>
      </c>
    </row>
    <row r="66" spans="1:12" x14ac:dyDescent="0.2">
      <c r="A66" s="21">
        <v>5245</v>
      </c>
      <c r="B66" s="21" t="s">
        <v>52</v>
      </c>
      <c r="C66" s="27">
        <v>1869300</v>
      </c>
      <c r="D66" s="27">
        <v>613800</v>
      </c>
      <c r="E66" s="27">
        <v>2630338</v>
      </c>
      <c r="F66" s="27">
        <v>1551432</v>
      </c>
      <c r="G66" s="27">
        <v>145600</v>
      </c>
      <c r="H66" s="27">
        <v>1557204</v>
      </c>
      <c r="I66" s="27">
        <v>1756681</v>
      </c>
      <c r="J66" s="27">
        <v>677239</v>
      </c>
      <c r="K66" s="27">
        <f t="shared" si="6"/>
        <v>10801594</v>
      </c>
      <c r="L66" s="19">
        <f t="shared" si="7"/>
        <v>1350199.25</v>
      </c>
    </row>
    <row r="67" spans="1:12" x14ac:dyDescent="0.2">
      <c r="A67" s="21">
        <v>5250</v>
      </c>
      <c r="B67" s="21" t="s">
        <v>53</v>
      </c>
      <c r="C67" s="27">
        <v>21600</v>
      </c>
      <c r="D67" s="27">
        <v>45580</v>
      </c>
      <c r="E67" s="27">
        <v>146552</v>
      </c>
      <c r="F67" s="27">
        <v>415862</v>
      </c>
      <c r="G67" s="27">
        <v>1351143</v>
      </c>
      <c r="H67" s="27">
        <v>0</v>
      </c>
      <c r="I67" s="27">
        <v>109290.04</v>
      </c>
      <c r="J67" s="27">
        <v>124359</v>
      </c>
      <c r="K67" s="27">
        <f t="shared" si="6"/>
        <v>2214386.04</v>
      </c>
      <c r="L67" s="19">
        <f t="shared" si="7"/>
        <v>276798.255</v>
      </c>
    </row>
    <row r="68" spans="1:12" x14ac:dyDescent="0.2">
      <c r="A68" s="21">
        <v>5255</v>
      </c>
      <c r="B68" s="21" t="s">
        <v>54</v>
      </c>
      <c r="C68" s="27">
        <v>2547393</v>
      </c>
      <c r="D68" s="27">
        <v>449076</v>
      </c>
      <c r="E68" s="27">
        <v>6063080</v>
      </c>
      <c r="F68" s="27">
        <v>3827361</v>
      </c>
      <c r="G68" s="27">
        <v>4859313</v>
      </c>
      <c r="H68" s="27">
        <v>6805461</v>
      </c>
      <c r="I68" s="27">
        <v>3904923.6</v>
      </c>
      <c r="J68" s="27">
        <v>638648</v>
      </c>
      <c r="K68" s="27">
        <f t="shared" si="6"/>
        <v>29095255.600000001</v>
      </c>
      <c r="L68" s="19">
        <f t="shared" si="7"/>
        <v>3636906.95</v>
      </c>
    </row>
    <row r="69" spans="1:12" x14ac:dyDescent="0.2">
      <c r="A69" s="21">
        <v>5260</v>
      </c>
      <c r="B69" s="21" t="s">
        <v>55</v>
      </c>
      <c r="C69" s="27">
        <v>3729937</v>
      </c>
      <c r="D69" s="27">
        <v>3729935</v>
      </c>
      <c r="E69" s="27">
        <v>3705708</v>
      </c>
      <c r="F69" s="27">
        <v>3772119</v>
      </c>
      <c r="G69" s="27">
        <v>3811900</v>
      </c>
      <c r="H69" s="27">
        <v>3834010</v>
      </c>
      <c r="I69" s="27">
        <v>3834010</v>
      </c>
      <c r="J69" s="27">
        <v>3834010</v>
      </c>
      <c r="K69" s="27">
        <f t="shared" si="6"/>
        <v>30251629</v>
      </c>
      <c r="L69" s="19">
        <f t="shared" si="7"/>
        <v>3781453.625</v>
      </c>
    </row>
    <row r="70" spans="1:12" x14ac:dyDescent="0.2">
      <c r="A70" s="21">
        <v>5265</v>
      </c>
      <c r="B70" s="21" t="s">
        <v>56</v>
      </c>
      <c r="C70" s="27">
        <v>0</v>
      </c>
      <c r="D70" s="27">
        <v>0</v>
      </c>
      <c r="E70" s="27">
        <v>100782.92</v>
      </c>
      <c r="F70" s="27">
        <v>251957.3</v>
      </c>
      <c r="G70" s="27">
        <v>251957.29</v>
      </c>
      <c r="H70" s="27">
        <v>251957.3</v>
      </c>
      <c r="I70" s="27">
        <v>251957.29</v>
      </c>
      <c r="J70" s="27">
        <v>251957.3</v>
      </c>
      <c r="K70" s="27">
        <f t="shared" si="6"/>
        <v>1360569.4000000001</v>
      </c>
      <c r="L70" s="19">
        <f t="shared" si="7"/>
        <v>170071.17500000002</v>
      </c>
    </row>
    <row r="71" spans="1:12" x14ac:dyDescent="0.2">
      <c r="A71" s="21">
        <v>5295</v>
      </c>
      <c r="B71" s="21" t="s">
        <v>57</v>
      </c>
      <c r="C71" s="27">
        <v>7983109.5999999996</v>
      </c>
      <c r="D71" s="27">
        <v>19249779.859999999</v>
      </c>
      <c r="E71" s="27">
        <v>17360342.399999999</v>
      </c>
      <c r="F71" s="27">
        <v>10848154.699999999</v>
      </c>
      <c r="G71" s="27">
        <v>11373645</v>
      </c>
      <c r="H71" s="27">
        <v>5615176.5</v>
      </c>
      <c r="I71" s="27">
        <v>15053246</v>
      </c>
      <c r="J71" s="27">
        <v>13426220</v>
      </c>
      <c r="K71" s="27">
        <f t="shared" si="6"/>
        <v>100909674.06</v>
      </c>
      <c r="L71" s="19">
        <f t="shared" si="7"/>
        <v>12613709.2575</v>
      </c>
    </row>
    <row r="72" spans="1:12" ht="12" thickBot="1" x14ac:dyDescent="0.25">
      <c r="A72" s="34">
        <v>5299</v>
      </c>
      <c r="B72" s="34" t="s">
        <v>59</v>
      </c>
      <c r="C72" s="35">
        <v>22727579</v>
      </c>
      <c r="D72" s="35">
        <v>22727579.02</v>
      </c>
      <c r="E72" s="35">
        <v>22727579.02</v>
      </c>
      <c r="F72" s="35">
        <v>22727579</v>
      </c>
      <c r="G72" s="35">
        <v>22727579</v>
      </c>
      <c r="H72" s="35">
        <v>22727579</v>
      </c>
      <c r="I72" s="35">
        <v>22727579</v>
      </c>
      <c r="J72" s="35">
        <v>22727579</v>
      </c>
      <c r="K72" s="35">
        <f t="shared" si="6"/>
        <v>181820632.03999999</v>
      </c>
      <c r="L72" s="19">
        <f t="shared" si="7"/>
        <v>22727579.004999999</v>
      </c>
    </row>
    <row r="73" spans="1:12" ht="12" thickBot="1" x14ac:dyDescent="0.25">
      <c r="A73" s="36"/>
      <c r="B73" s="31" t="s">
        <v>60</v>
      </c>
      <c r="C73" s="37">
        <f t="shared" ref="C73:L73" si="8">SUM(C58:C72)</f>
        <v>248611427.81999996</v>
      </c>
      <c r="D73" s="37">
        <f t="shared" si="8"/>
        <v>279062392.00999999</v>
      </c>
      <c r="E73" s="37">
        <f t="shared" si="8"/>
        <v>300000383.69999999</v>
      </c>
      <c r="F73" s="37">
        <f t="shared" si="8"/>
        <v>275899425.75999999</v>
      </c>
      <c r="G73" s="37">
        <f t="shared" si="8"/>
        <v>286671593.33999997</v>
      </c>
      <c r="H73" s="37">
        <f t="shared" si="8"/>
        <v>235477517.71000001</v>
      </c>
      <c r="I73" s="37">
        <f t="shared" si="8"/>
        <v>249240010.55999997</v>
      </c>
      <c r="J73" s="37">
        <f t="shared" si="8"/>
        <v>219358063.07999998</v>
      </c>
      <c r="K73" s="38">
        <f t="shared" si="8"/>
        <v>2094320813.98</v>
      </c>
      <c r="L73" s="20">
        <f t="shared" si="8"/>
        <v>261790101.7475</v>
      </c>
    </row>
    <row r="74" spans="1:12" ht="12" thickBot="1" x14ac:dyDescent="0.25">
      <c r="B74" s="15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12" thickBot="1" x14ac:dyDescent="0.25">
      <c r="A75" s="39"/>
      <c r="B75" s="40" t="s">
        <v>95</v>
      </c>
      <c r="C75" s="41">
        <f>+C55+C73</f>
        <v>344222063.02999997</v>
      </c>
      <c r="D75" s="41">
        <f t="shared" ref="D75:L75" si="9">+D55+D73</f>
        <v>383631923.57999998</v>
      </c>
      <c r="E75" s="41">
        <f t="shared" si="9"/>
        <v>417221580.38999999</v>
      </c>
      <c r="F75" s="41">
        <f t="shared" si="9"/>
        <v>387098541.98000002</v>
      </c>
      <c r="G75" s="41">
        <f t="shared" si="9"/>
        <v>392601498.51999998</v>
      </c>
      <c r="H75" s="41">
        <f t="shared" si="9"/>
        <v>337178978.59000003</v>
      </c>
      <c r="I75" s="41">
        <f t="shared" si="9"/>
        <v>360500710.17999995</v>
      </c>
      <c r="J75" s="41">
        <f t="shared" si="9"/>
        <v>325176935.97999996</v>
      </c>
      <c r="K75" s="42">
        <f t="shared" si="9"/>
        <v>2947632232.25</v>
      </c>
      <c r="L75" s="20">
        <f t="shared" si="9"/>
        <v>368454029.03125</v>
      </c>
    </row>
    <row r="76" spans="1:12" ht="12" thickBot="1" x14ac:dyDescent="0.25">
      <c r="B76" s="15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2" hidden="1" x14ac:dyDescent="0.2">
      <c r="B77" s="15" t="s">
        <v>62</v>
      </c>
      <c r="C77" s="20">
        <f t="shared" ref="C77:L77" si="10">+C39-C75</f>
        <v>-123091539.32999969</v>
      </c>
      <c r="D77" s="20">
        <f t="shared" si="10"/>
        <v>153080360.34999985</v>
      </c>
      <c r="E77" s="20">
        <f t="shared" si="10"/>
        <v>248794761.09000003</v>
      </c>
      <c r="F77" s="20">
        <f t="shared" si="10"/>
        <v>197232447.66000032</v>
      </c>
      <c r="G77" s="20">
        <f t="shared" si="10"/>
        <v>290573526.84000015</v>
      </c>
      <c r="H77" s="20">
        <f t="shared" si="10"/>
        <v>221266336.60999978</v>
      </c>
      <c r="I77" s="20">
        <f t="shared" si="10"/>
        <v>-11269649.48999989</v>
      </c>
      <c r="J77" s="20">
        <f t="shared" si="10"/>
        <v>72167510.020000041</v>
      </c>
      <c r="K77" s="20">
        <f t="shared" si="10"/>
        <v>1048753753.7499962</v>
      </c>
      <c r="L77" s="20">
        <f t="shared" si="10"/>
        <v>131094219.21874952</v>
      </c>
    </row>
    <row r="78" spans="1:12" hidden="1" x14ac:dyDescent="0.2">
      <c r="C78" s="19"/>
      <c r="D78" s="19"/>
      <c r="E78" s="19"/>
      <c r="F78" s="19"/>
      <c r="G78" s="19"/>
      <c r="H78" s="19"/>
      <c r="I78" s="19"/>
      <c r="J78" s="19"/>
    </row>
    <row r="79" spans="1:12" hidden="1" x14ac:dyDescent="0.2">
      <c r="A79" s="18">
        <v>4205</v>
      </c>
      <c r="B79" s="18" t="s">
        <v>63</v>
      </c>
      <c r="C79" s="19">
        <v>67001945</v>
      </c>
      <c r="D79" s="19">
        <v>3542722</v>
      </c>
      <c r="E79" s="19">
        <v>4833968</v>
      </c>
      <c r="F79" s="19">
        <v>4798427</v>
      </c>
      <c r="G79" s="19">
        <v>5107445</v>
      </c>
      <c r="H79" s="19">
        <v>3141200</v>
      </c>
      <c r="I79" s="19">
        <v>13615209</v>
      </c>
      <c r="J79" s="19">
        <v>9440795</v>
      </c>
      <c r="K79" s="19">
        <f t="shared" ref="K79:K86" si="11">SUM(C79:J79)</f>
        <v>111481711</v>
      </c>
      <c r="L79" s="19">
        <f t="shared" ref="L79:L86" si="12">+K79/$N$6</f>
        <v>13935213.875</v>
      </c>
    </row>
    <row r="80" spans="1:12" hidden="1" x14ac:dyDescent="0.2">
      <c r="A80" s="18">
        <v>4210</v>
      </c>
      <c r="B80" s="18" t="s">
        <v>64</v>
      </c>
      <c r="C80" s="19">
        <v>106260104.43000001</v>
      </c>
      <c r="D80" s="19">
        <v>139652396.78999999</v>
      </c>
      <c r="E80" s="19">
        <v>71038433.269999996</v>
      </c>
      <c r="F80" s="19">
        <v>78732287</v>
      </c>
      <c r="G80" s="19">
        <v>106068655.54000001</v>
      </c>
      <c r="H80" s="19">
        <v>106575665.7</v>
      </c>
      <c r="I80" s="19">
        <v>84377740</v>
      </c>
      <c r="J80" s="19">
        <v>221452159.16999999</v>
      </c>
      <c r="K80" s="19">
        <f t="shared" si="11"/>
        <v>914157441.89999998</v>
      </c>
      <c r="L80" s="19">
        <f t="shared" si="12"/>
        <v>114269680.2375</v>
      </c>
    </row>
    <row r="81" spans="1:12" hidden="1" x14ac:dyDescent="0.2">
      <c r="A81" s="18">
        <v>4230</v>
      </c>
      <c r="B81" s="18" t="s">
        <v>45</v>
      </c>
      <c r="C81" s="19">
        <v>1000000</v>
      </c>
      <c r="D81" s="19">
        <v>1000000</v>
      </c>
      <c r="E81" s="19">
        <v>1000000</v>
      </c>
      <c r="F81" s="19">
        <v>1000000</v>
      </c>
      <c r="G81" s="19">
        <v>1000000</v>
      </c>
      <c r="H81" s="19">
        <v>1000000</v>
      </c>
      <c r="I81" s="19">
        <v>1000000</v>
      </c>
      <c r="J81" s="19">
        <v>1000000</v>
      </c>
      <c r="K81" s="19">
        <f t="shared" si="11"/>
        <v>8000000</v>
      </c>
      <c r="L81" s="19">
        <f t="shared" si="12"/>
        <v>1000000</v>
      </c>
    </row>
    <row r="82" spans="1:12" hidden="1" x14ac:dyDescent="0.2">
      <c r="A82" s="18">
        <v>4245</v>
      </c>
      <c r="B82" s="18" t="s">
        <v>65</v>
      </c>
      <c r="C82" s="19">
        <v>0</v>
      </c>
      <c r="D82" s="19">
        <v>4614760</v>
      </c>
      <c r="E82" s="19">
        <v>0</v>
      </c>
      <c r="F82" s="19">
        <v>0</v>
      </c>
      <c r="G82" s="19">
        <v>8500000</v>
      </c>
      <c r="H82" s="19">
        <v>0</v>
      </c>
      <c r="I82" s="19">
        <v>50000</v>
      </c>
      <c r="J82" s="19">
        <v>0</v>
      </c>
      <c r="K82" s="19">
        <f t="shared" si="11"/>
        <v>13164760</v>
      </c>
      <c r="L82" s="19">
        <f t="shared" si="12"/>
        <v>1645595</v>
      </c>
    </row>
    <row r="83" spans="1:12" hidden="1" x14ac:dyDescent="0.2">
      <c r="A83" s="18">
        <v>4250</v>
      </c>
      <c r="B83" s="18" t="s">
        <v>66</v>
      </c>
      <c r="C83" s="19">
        <v>181260778.59999999</v>
      </c>
      <c r="D83" s="19">
        <v>109103081.76000001</v>
      </c>
      <c r="E83" s="19">
        <v>630525.97</v>
      </c>
      <c r="F83" s="19">
        <v>77073092.719999999</v>
      </c>
      <c r="G83" s="19">
        <v>89756030.310000002</v>
      </c>
      <c r="H83" s="19">
        <v>30791148.670000002</v>
      </c>
      <c r="I83" s="19">
        <v>65994327</v>
      </c>
      <c r="J83" s="19">
        <v>49647649</v>
      </c>
      <c r="K83" s="19">
        <f t="shared" si="11"/>
        <v>604256634.03000009</v>
      </c>
      <c r="L83" s="19">
        <f t="shared" si="12"/>
        <v>75532079.253750011</v>
      </c>
    </row>
    <row r="84" spans="1:12" hidden="1" x14ac:dyDescent="0.2">
      <c r="A84" s="18">
        <v>4255</v>
      </c>
      <c r="B84" s="18" t="s">
        <v>67</v>
      </c>
      <c r="C84" s="19">
        <v>0</v>
      </c>
      <c r="D84" s="19">
        <v>0</v>
      </c>
      <c r="E84" s="19">
        <v>0</v>
      </c>
      <c r="F84" s="19">
        <v>0</v>
      </c>
      <c r="G84" s="19">
        <v>40366917</v>
      </c>
      <c r="H84" s="19">
        <v>0</v>
      </c>
      <c r="I84" s="19">
        <v>0</v>
      </c>
      <c r="J84" s="19">
        <v>0</v>
      </c>
      <c r="K84" s="19">
        <f t="shared" si="11"/>
        <v>40366917</v>
      </c>
      <c r="L84" s="19">
        <f t="shared" si="12"/>
        <v>5045864.625</v>
      </c>
    </row>
    <row r="85" spans="1:12" hidden="1" x14ac:dyDescent="0.2">
      <c r="A85" s="18">
        <v>4265</v>
      </c>
      <c r="B85" s="18" t="s">
        <v>68</v>
      </c>
      <c r="C85" s="19">
        <v>0</v>
      </c>
      <c r="D85" s="19">
        <v>0</v>
      </c>
      <c r="E85" s="19">
        <v>0</v>
      </c>
      <c r="F85" s="19">
        <v>940000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1"/>
        <v>940000</v>
      </c>
      <c r="L85" s="19">
        <f t="shared" si="12"/>
        <v>117500</v>
      </c>
    </row>
    <row r="86" spans="1:12" hidden="1" x14ac:dyDescent="0.2">
      <c r="A86" s="18">
        <v>4295</v>
      </c>
      <c r="B86" s="18" t="s">
        <v>57</v>
      </c>
      <c r="C86" s="19">
        <v>1994.5</v>
      </c>
      <c r="D86" s="19">
        <v>3342.65</v>
      </c>
      <c r="E86" s="19">
        <v>5608.64</v>
      </c>
      <c r="F86" s="19">
        <v>1379.2</v>
      </c>
      <c r="G86" s="19">
        <v>1222.7</v>
      </c>
      <c r="H86" s="19">
        <v>8135.19</v>
      </c>
      <c r="I86" s="19">
        <v>701.34</v>
      </c>
      <c r="J86" s="19">
        <v>46401841.149999999</v>
      </c>
      <c r="K86" s="19">
        <f t="shared" si="11"/>
        <v>46424225.369999997</v>
      </c>
      <c r="L86" s="19">
        <f t="shared" si="12"/>
        <v>5803028.1712499997</v>
      </c>
    </row>
    <row r="87" spans="1:12" hidden="1" x14ac:dyDescent="0.2">
      <c r="B87" s="15" t="s">
        <v>69</v>
      </c>
      <c r="C87" s="20">
        <f t="shared" ref="C87:L87" si="13">SUM(C79:C86)</f>
        <v>355524822.52999997</v>
      </c>
      <c r="D87" s="20">
        <f t="shared" si="13"/>
        <v>257916303.20000002</v>
      </c>
      <c r="E87" s="20">
        <f t="shared" si="13"/>
        <v>77508535.879999995</v>
      </c>
      <c r="F87" s="20">
        <f t="shared" si="13"/>
        <v>162545185.91999999</v>
      </c>
      <c r="G87" s="20">
        <f t="shared" si="13"/>
        <v>250800270.55000001</v>
      </c>
      <c r="H87" s="20">
        <f t="shared" si="13"/>
        <v>141516149.56</v>
      </c>
      <c r="I87" s="20">
        <f t="shared" si="13"/>
        <v>165037977.34</v>
      </c>
      <c r="J87" s="20">
        <f t="shared" si="13"/>
        <v>327942444.31999993</v>
      </c>
      <c r="K87" s="20">
        <f t="shared" si="13"/>
        <v>1738791689.3</v>
      </c>
      <c r="L87" s="20">
        <f t="shared" si="13"/>
        <v>217348961.16249999</v>
      </c>
    </row>
    <row r="88" spans="1:12" ht="12" thickBot="1" x14ac:dyDescent="0.25">
      <c r="A88" s="39"/>
      <c r="B88" s="40" t="s">
        <v>96</v>
      </c>
      <c r="C88" s="43"/>
      <c r="D88" s="43"/>
      <c r="E88" s="43"/>
      <c r="F88" s="43"/>
      <c r="G88" s="43"/>
      <c r="H88" s="43"/>
      <c r="I88" s="43"/>
      <c r="J88" s="43"/>
      <c r="K88" s="44"/>
    </row>
    <row r="89" spans="1:12" x14ac:dyDescent="0.2">
      <c r="A89" s="28">
        <v>5305</v>
      </c>
      <c r="B89" s="28" t="s">
        <v>64</v>
      </c>
      <c r="C89" s="29">
        <v>136853282.22999999</v>
      </c>
      <c r="D89" s="29">
        <v>104208243.11</v>
      </c>
      <c r="E89" s="29">
        <v>65916102.399999999</v>
      </c>
      <c r="F89" s="29">
        <v>67467400.909999996</v>
      </c>
      <c r="G89" s="29">
        <v>57952980.960000001</v>
      </c>
      <c r="H89" s="29">
        <v>102787976.76000001</v>
      </c>
      <c r="I89" s="29">
        <v>124947845.08</v>
      </c>
      <c r="J89" s="29">
        <v>68244736.799999997</v>
      </c>
      <c r="K89" s="29">
        <f>SUM(C89:J89)</f>
        <v>728378568.24999988</v>
      </c>
      <c r="L89" s="19">
        <f>+K89/$N$6</f>
        <v>91047321.031249985</v>
      </c>
    </row>
    <row r="90" spans="1:12" x14ac:dyDescent="0.2">
      <c r="A90" s="21">
        <v>5310</v>
      </c>
      <c r="B90" s="21" t="s">
        <v>70</v>
      </c>
      <c r="C90" s="27">
        <v>0</v>
      </c>
      <c r="D90" s="27">
        <v>0</v>
      </c>
      <c r="E90" s="27">
        <v>0</v>
      </c>
      <c r="F90" s="27">
        <v>0</v>
      </c>
      <c r="G90" s="27">
        <v>8647933.7200000007</v>
      </c>
      <c r="H90" s="27">
        <v>0</v>
      </c>
      <c r="I90" s="27">
        <v>0</v>
      </c>
      <c r="J90" s="27">
        <v>0</v>
      </c>
      <c r="K90" s="27">
        <f>SUM(C90:J90)</f>
        <v>8647933.7200000007</v>
      </c>
      <c r="L90" s="19">
        <f>+K90/$N$6</f>
        <v>1080991.7150000001</v>
      </c>
    </row>
    <row r="91" spans="1:12" x14ac:dyDescent="0.2">
      <c r="A91" s="21">
        <v>5315</v>
      </c>
      <c r="B91" s="21" t="s">
        <v>71</v>
      </c>
      <c r="C91" s="27">
        <v>11017885.35</v>
      </c>
      <c r="D91" s="27">
        <v>5555350</v>
      </c>
      <c r="E91" s="27">
        <v>3187330.05</v>
      </c>
      <c r="F91" s="27">
        <v>3442532</v>
      </c>
      <c r="G91" s="27">
        <v>2922845</v>
      </c>
      <c r="H91" s="27">
        <v>2895341</v>
      </c>
      <c r="I91" s="27">
        <v>2873686</v>
      </c>
      <c r="J91" s="27">
        <v>11906361</v>
      </c>
      <c r="K91" s="27">
        <f>SUM(C91:J91)</f>
        <v>43801330.399999999</v>
      </c>
      <c r="L91" s="19">
        <f>+K91/$N$6</f>
        <v>5475166.2999999998</v>
      </c>
    </row>
    <row r="92" spans="1:12" ht="12" thickBot="1" x14ac:dyDescent="0.25">
      <c r="A92" s="34">
        <v>5395</v>
      </c>
      <c r="B92" s="34" t="s">
        <v>72</v>
      </c>
      <c r="C92" s="35">
        <v>3168788.2</v>
      </c>
      <c r="D92" s="35">
        <v>6230803.3600000003</v>
      </c>
      <c r="E92" s="35">
        <v>4838692.9800000004</v>
      </c>
      <c r="F92" s="35">
        <v>3900290.05</v>
      </c>
      <c r="G92" s="35">
        <v>8929363.8900000006</v>
      </c>
      <c r="H92" s="35">
        <v>3142713</v>
      </c>
      <c r="I92" s="35">
        <v>3628298.01</v>
      </c>
      <c r="J92" s="35">
        <v>1918150.4</v>
      </c>
      <c r="K92" s="35">
        <f>SUM(C92:J92)</f>
        <v>35757099.890000001</v>
      </c>
      <c r="L92" s="19">
        <f>+K92/$N$6</f>
        <v>4469637.4862500001</v>
      </c>
    </row>
    <row r="93" spans="1:12" ht="12" thickBot="1" x14ac:dyDescent="0.25">
      <c r="A93" s="36"/>
      <c r="B93" s="31" t="s">
        <v>73</v>
      </c>
      <c r="C93" s="37">
        <f t="shared" ref="C93:L93" si="14">SUM(C89:C92)</f>
        <v>151039955.77999997</v>
      </c>
      <c r="D93" s="37">
        <f t="shared" si="14"/>
        <v>115994396.47</v>
      </c>
      <c r="E93" s="37">
        <f t="shared" si="14"/>
        <v>73942125.430000007</v>
      </c>
      <c r="F93" s="37">
        <f t="shared" si="14"/>
        <v>74810222.959999993</v>
      </c>
      <c r="G93" s="37">
        <f t="shared" si="14"/>
        <v>78453123.570000008</v>
      </c>
      <c r="H93" s="37">
        <f t="shared" si="14"/>
        <v>108826030.76000001</v>
      </c>
      <c r="I93" s="37">
        <f t="shared" si="14"/>
        <v>131449829.09</v>
      </c>
      <c r="J93" s="37">
        <f t="shared" si="14"/>
        <v>82069248.200000003</v>
      </c>
      <c r="K93" s="38">
        <f t="shared" si="14"/>
        <v>816584932.25999987</v>
      </c>
      <c r="L93" s="20">
        <f t="shared" si="14"/>
        <v>102073116.53249998</v>
      </c>
    </row>
    <row r="94" spans="1:12" x14ac:dyDescent="0.2">
      <c r="B94" s="15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hidden="1" x14ac:dyDescent="0.2">
      <c r="B95" s="15" t="s">
        <v>74</v>
      </c>
      <c r="C95" s="20">
        <f>+C87-C93</f>
        <v>204484866.75</v>
      </c>
      <c r="D95" s="20">
        <f t="shared" ref="D95:L95" si="15">+D87-D93</f>
        <v>141921906.73000002</v>
      </c>
      <c r="E95" s="20">
        <f t="shared" si="15"/>
        <v>3566410.4499999881</v>
      </c>
      <c r="F95" s="20">
        <f t="shared" si="15"/>
        <v>87734962.959999993</v>
      </c>
      <c r="G95" s="20">
        <f t="shared" si="15"/>
        <v>172347146.98000002</v>
      </c>
      <c r="H95" s="20">
        <f t="shared" si="15"/>
        <v>32690118.799999997</v>
      </c>
      <c r="I95" s="20">
        <f t="shared" si="15"/>
        <v>33588148.25</v>
      </c>
      <c r="J95" s="20">
        <f t="shared" si="15"/>
        <v>245873196.11999995</v>
      </c>
      <c r="K95" s="20">
        <f t="shared" si="15"/>
        <v>922206757.04000008</v>
      </c>
      <c r="L95" s="20">
        <f t="shared" si="15"/>
        <v>115275844.63000001</v>
      </c>
    </row>
    <row r="96" spans="1:12" hidden="1" x14ac:dyDescent="0.2">
      <c r="B96" s="15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3" hidden="1" x14ac:dyDescent="0.2">
      <c r="B97" s="15" t="s">
        <v>75</v>
      </c>
      <c r="C97" s="20">
        <f>+C77+C95</f>
        <v>81393327.420000315</v>
      </c>
      <c r="D97" s="20">
        <f t="shared" ref="D97:L97" si="16">+D77+D95</f>
        <v>295002267.07999986</v>
      </c>
      <c r="E97" s="20">
        <f t="shared" si="16"/>
        <v>252361171.54000002</v>
      </c>
      <c r="F97" s="20">
        <f t="shared" si="16"/>
        <v>284967410.6200003</v>
      </c>
      <c r="G97" s="20">
        <f t="shared" si="16"/>
        <v>462920673.82000017</v>
      </c>
      <c r="H97" s="20">
        <f t="shared" si="16"/>
        <v>253956455.40999979</v>
      </c>
      <c r="I97" s="20">
        <f t="shared" si="16"/>
        <v>22318498.76000011</v>
      </c>
      <c r="J97" s="20">
        <f t="shared" si="16"/>
        <v>318040706.13999999</v>
      </c>
      <c r="K97" s="20">
        <f t="shared" si="16"/>
        <v>1970960510.7899961</v>
      </c>
      <c r="L97" s="20">
        <f t="shared" si="16"/>
        <v>246370063.84874952</v>
      </c>
    </row>
    <row r="98" spans="1:13" x14ac:dyDescent="0.2">
      <c r="C98" s="19"/>
      <c r="D98" s="19"/>
      <c r="E98" s="19"/>
      <c r="F98" s="19"/>
      <c r="G98" s="19"/>
      <c r="H98" s="19"/>
      <c r="I98" s="19"/>
      <c r="J98" s="19"/>
    </row>
    <row r="99" spans="1:13" x14ac:dyDescent="0.2">
      <c r="A99" s="21">
        <v>5405</v>
      </c>
      <c r="B99" s="21" t="s">
        <v>76</v>
      </c>
      <c r="C99" s="27">
        <v>33019000</v>
      </c>
      <c r="D99" s="27">
        <v>102846000</v>
      </c>
      <c r="E99" s="27">
        <v>87471000</v>
      </c>
      <c r="F99" s="27">
        <v>-123798915</v>
      </c>
      <c r="G99" s="27">
        <v>124791000</v>
      </c>
      <c r="H99" s="27">
        <v>31320207</v>
      </c>
      <c r="I99" s="27">
        <v>11078935</v>
      </c>
      <c r="J99" s="27">
        <v>110833773</v>
      </c>
      <c r="K99" s="27">
        <f>SUM(C99:J99)</f>
        <v>377561000</v>
      </c>
      <c r="L99" s="19">
        <f>+K99/$N$6</f>
        <v>47195125</v>
      </c>
      <c r="M99" s="19"/>
    </row>
    <row r="100" spans="1:13" x14ac:dyDescent="0.2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x14ac:dyDescent="0.2">
      <c r="B101" s="24" t="s">
        <v>94</v>
      </c>
    </row>
    <row r="102" spans="1:13" hidden="1" x14ac:dyDescent="0.2">
      <c r="B102" s="15" t="s">
        <v>77</v>
      </c>
      <c r="C102" s="20">
        <f>+C97-C99</f>
        <v>48374327.420000315</v>
      </c>
      <c r="D102" s="20">
        <f t="shared" ref="D102:L102" si="17">+D97-D99</f>
        <v>192156267.07999986</v>
      </c>
      <c r="E102" s="20">
        <f t="shared" si="17"/>
        <v>164890171.54000002</v>
      </c>
      <c r="F102" s="20">
        <f t="shared" si="17"/>
        <v>408766325.6200003</v>
      </c>
      <c r="G102" s="20">
        <f t="shared" si="17"/>
        <v>338129673.82000017</v>
      </c>
      <c r="H102" s="20">
        <f t="shared" si="17"/>
        <v>222636248.40999979</v>
      </c>
      <c r="I102" s="20">
        <f t="shared" si="17"/>
        <v>11239563.76000011</v>
      </c>
      <c r="J102" s="20">
        <f t="shared" si="17"/>
        <v>207206933.13999999</v>
      </c>
      <c r="K102" s="20">
        <f t="shared" si="17"/>
        <v>1593399510.7899961</v>
      </c>
      <c r="L102" s="20">
        <f t="shared" si="17"/>
        <v>199174938.84874952</v>
      </c>
    </row>
    <row r="103" spans="1:13" x14ac:dyDescent="0.2">
      <c r="B103" s="22" t="s">
        <v>89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1:13" x14ac:dyDescent="0.2">
      <c r="B104" s="22" t="s">
        <v>90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1:13" x14ac:dyDescent="0.2">
      <c r="B105" s="22" t="s">
        <v>91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1:13" x14ac:dyDescent="0.2">
      <c r="B106" s="22" t="s">
        <v>92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1:13" x14ac:dyDescent="0.2">
      <c r="B107" s="22" t="s">
        <v>93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10" spans="1:13" x14ac:dyDescent="0.2">
      <c r="A110" s="18">
        <v>7101</v>
      </c>
      <c r="B110" s="18" t="s">
        <v>78</v>
      </c>
      <c r="C110" s="19">
        <v>1771478380.8299999</v>
      </c>
      <c r="D110" s="19">
        <v>1801755092</v>
      </c>
      <c r="E110" s="19">
        <v>1968023112.78</v>
      </c>
      <c r="F110" s="19">
        <v>1760926939.03</v>
      </c>
      <c r="G110" s="19">
        <v>2266395701</v>
      </c>
      <c r="H110" s="19">
        <v>2000119373.6800001</v>
      </c>
      <c r="I110" s="19">
        <v>1973828087.48</v>
      </c>
      <c r="J110" s="19">
        <v>1807598041.03</v>
      </c>
      <c r="K110" s="19">
        <f t="shared" ref="K110:K130" si="18">SUM(C110:J110)</f>
        <v>15350124727.83</v>
      </c>
      <c r="L110" s="19">
        <f t="shared" ref="L110:L130" si="19">+K110/$N$6</f>
        <v>1918765590.97875</v>
      </c>
    </row>
    <row r="111" spans="1:13" x14ac:dyDescent="0.2">
      <c r="A111" s="18">
        <v>7190</v>
      </c>
      <c r="B111" s="18" t="s">
        <v>79</v>
      </c>
      <c r="C111" s="19">
        <v>-1771478380.8299999</v>
      </c>
      <c r="D111" s="19">
        <v>-1801755092</v>
      </c>
      <c r="E111" s="19">
        <v>-1968023112.78</v>
      </c>
      <c r="F111" s="19">
        <v>-1760926939.03</v>
      </c>
      <c r="G111" s="19">
        <v>-2266395701</v>
      </c>
      <c r="H111" s="19">
        <v>-2000119373.6800001</v>
      </c>
      <c r="I111" s="19">
        <v>-1973828087.48</v>
      </c>
      <c r="J111" s="19">
        <v>-1807598041.03</v>
      </c>
      <c r="K111" s="19">
        <f t="shared" si="18"/>
        <v>-15350124727.83</v>
      </c>
      <c r="L111" s="19">
        <f t="shared" si="19"/>
        <v>-1918765590.97875</v>
      </c>
    </row>
    <row r="112" spans="1:13" x14ac:dyDescent="0.2">
      <c r="A112" s="18">
        <v>7205</v>
      </c>
      <c r="B112" s="18" t="s">
        <v>44</v>
      </c>
      <c r="C112" s="19">
        <v>159803362</v>
      </c>
      <c r="D112" s="19">
        <v>161469589.66</v>
      </c>
      <c r="E112" s="19">
        <v>182275860.25</v>
      </c>
      <c r="F112" s="19">
        <v>180656320.86000001</v>
      </c>
      <c r="G112" s="19">
        <v>180829491.41999999</v>
      </c>
      <c r="H112" s="19">
        <v>188515126.50999999</v>
      </c>
      <c r="I112" s="19">
        <v>183071242.38999999</v>
      </c>
      <c r="J112" s="19">
        <v>164571537.66</v>
      </c>
      <c r="K112" s="19">
        <f t="shared" si="18"/>
        <v>1401192530.75</v>
      </c>
      <c r="L112" s="19">
        <f t="shared" si="19"/>
        <v>175149066.34375</v>
      </c>
    </row>
    <row r="113" spans="1:12" x14ac:dyDescent="0.2">
      <c r="A113" s="18">
        <v>7235</v>
      </c>
      <c r="B113" s="18" t="s">
        <v>50</v>
      </c>
      <c r="C113" s="19">
        <v>125481192.08</v>
      </c>
      <c r="D113" s="19">
        <v>123390437.22</v>
      </c>
      <c r="E113" s="19">
        <v>146408333.72</v>
      </c>
      <c r="F113" s="19">
        <v>151637284.02000001</v>
      </c>
      <c r="G113" s="19">
        <v>153872719.44999999</v>
      </c>
      <c r="H113" s="19">
        <v>135575387.43000001</v>
      </c>
      <c r="I113" s="19">
        <v>128038390.94</v>
      </c>
      <c r="J113" s="19">
        <v>108280263.45</v>
      </c>
      <c r="K113" s="19">
        <f t="shared" si="18"/>
        <v>1072684008.3100002</v>
      </c>
      <c r="L113" s="19">
        <f t="shared" si="19"/>
        <v>134085501.03875002</v>
      </c>
    </row>
    <row r="114" spans="1:12" x14ac:dyDescent="0.2">
      <c r="A114" s="18">
        <v>7290</v>
      </c>
      <c r="B114" s="18" t="s">
        <v>80</v>
      </c>
      <c r="C114" s="19">
        <v>-285284554.07999998</v>
      </c>
      <c r="D114" s="19">
        <v>-284860026.88</v>
      </c>
      <c r="E114" s="19">
        <v>-328684193.97000003</v>
      </c>
      <c r="F114" s="19">
        <v>-332293604.88</v>
      </c>
      <c r="G114" s="19">
        <v>-334702210.87</v>
      </c>
      <c r="H114" s="19">
        <v>-324090513.94</v>
      </c>
      <c r="I114" s="19">
        <v>-311109633.32999998</v>
      </c>
      <c r="J114" s="19">
        <v>-272851801.11000001</v>
      </c>
      <c r="K114" s="19">
        <f t="shared" si="18"/>
        <v>-2473876539.0599999</v>
      </c>
      <c r="L114" s="19">
        <f t="shared" si="19"/>
        <v>-309234567.38249999</v>
      </c>
    </row>
    <row r="115" spans="1:12" x14ac:dyDescent="0.2">
      <c r="A115" s="18">
        <v>7305</v>
      </c>
      <c r="B115" s="18" t="s">
        <v>81</v>
      </c>
      <c r="C115" s="19">
        <v>133224040</v>
      </c>
      <c r="D115" s="19">
        <v>142071599</v>
      </c>
      <c r="E115" s="19">
        <v>169897621</v>
      </c>
      <c r="F115" s="19">
        <v>153012957</v>
      </c>
      <c r="G115" s="19">
        <v>151456714.5</v>
      </c>
      <c r="H115" s="19">
        <v>152541357</v>
      </c>
      <c r="I115" s="19">
        <v>157609781</v>
      </c>
      <c r="J115" s="19">
        <v>152599967</v>
      </c>
      <c r="K115" s="19">
        <f t="shared" si="18"/>
        <v>1212414036.5</v>
      </c>
      <c r="L115" s="19">
        <f t="shared" si="19"/>
        <v>151551754.5625</v>
      </c>
    </row>
    <row r="116" spans="1:12" x14ac:dyDescent="0.2">
      <c r="A116" s="18">
        <v>7310</v>
      </c>
      <c r="B116" s="18" t="s">
        <v>45</v>
      </c>
      <c r="C116" s="19">
        <v>6089079</v>
      </c>
      <c r="D116" s="19">
        <v>6089079</v>
      </c>
      <c r="E116" s="19">
        <v>7515579</v>
      </c>
      <c r="F116" s="19">
        <v>13011613</v>
      </c>
      <c r="G116" s="19">
        <v>8609079</v>
      </c>
      <c r="H116" s="19">
        <v>8777079</v>
      </c>
      <c r="I116" s="19">
        <v>6181479</v>
      </c>
      <c r="J116" s="19">
        <v>7109079</v>
      </c>
      <c r="K116" s="19">
        <f t="shared" si="18"/>
        <v>63382066</v>
      </c>
      <c r="L116" s="19">
        <f t="shared" si="19"/>
        <v>7922758.25</v>
      </c>
    </row>
    <row r="117" spans="1:12" x14ac:dyDescent="0.2">
      <c r="A117" s="18">
        <v>7315</v>
      </c>
      <c r="B117" s="18" t="s">
        <v>46</v>
      </c>
      <c r="C117" s="19">
        <v>1208466</v>
      </c>
      <c r="D117" s="19">
        <v>1134173</v>
      </c>
      <c r="E117" s="19">
        <v>1274300</v>
      </c>
      <c r="F117" s="19">
        <v>1204329</v>
      </c>
      <c r="G117" s="19">
        <v>1070039</v>
      </c>
      <c r="H117" s="19">
        <v>1071060</v>
      </c>
      <c r="I117" s="19">
        <v>1066358</v>
      </c>
      <c r="J117" s="19">
        <v>1065095</v>
      </c>
      <c r="K117" s="19">
        <f t="shared" si="18"/>
        <v>9093820</v>
      </c>
      <c r="L117" s="19">
        <f t="shared" si="19"/>
        <v>1136727.5</v>
      </c>
    </row>
    <row r="118" spans="1:12" x14ac:dyDescent="0.2">
      <c r="A118" s="18">
        <v>7320</v>
      </c>
      <c r="B118" s="18" t="s">
        <v>47</v>
      </c>
      <c r="C118" s="19">
        <v>153930721</v>
      </c>
      <c r="D118" s="19">
        <v>155193062</v>
      </c>
      <c r="E118" s="19">
        <v>155197629</v>
      </c>
      <c r="F118" s="19">
        <v>155905329</v>
      </c>
      <c r="G118" s="19">
        <v>147519809</v>
      </c>
      <c r="H118" s="19">
        <v>149204420</v>
      </c>
      <c r="I118" s="19">
        <v>149695736</v>
      </c>
      <c r="J118" s="19">
        <v>148919935</v>
      </c>
      <c r="K118" s="19">
        <f t="shared" si="18"/>
        <v>1215566641</v>
      </c>
      <c r="L118" s="19">
        <f t="shared" si="19"/>
        <v>151945830.125</v>
      </c>
    </row>
    <row r="119" spans="1:12" x14ac:dyDescent="0.2">
      <c r="A119" s="18">
        <v>7330</v>
      </c>
      <c r="B119" s="18" t="s">
        <v>49</v>
      </c>
      <c r="C119" s="19">
        <v>11193456.33</v>
      </c>
      <c r="D119" s="19">
        <v>12168322.310000001</v>
      </c>
      <c r="E119" s="19">
        <v>11663014.140000001</v>
      </c>
      <c r="F119" s="19">
        <v>11696764.140000001</v>
      </c>
      <c r="G119" s="19">
        <v>12704547.52</v>
      </c>
      <c r="H119" s="19">
        <v>12732175.5</v>
      </c>
      <c r="I119" s="19">
        <v>12673204.52</v>
      </c>
      <c r="J119" s="19">
        <v>12979329.5</v>
      </c>
      <c r="K119" s="19">
        <f t="shared" si="18"/>
        <v>97810813.959999993</v>
      </c>
      <c r="L119" s="19">
        <f t="shared" si="19"/>
        <v>12226351.744999999</v>
      </c>
    </row>
    <row r="120" spans="1:12" x14ac:dyDescent="0.2">
      <c r="A120" s="18">
        <v>7335</v>
      </c>
      <c r="B120" s="18" t="s">
        <v>50</v>
      </c>
      <c r="C120" s="19">
        <v>84479460.219999999</v>
      </c>
      <c r="D120" s="19">
        <v>84891774.049999997</v>
      </c>
      <c r="E120" s="19">
        <v>106045052.76000001</v>
      </c>
      <c r="F120" s="19">
        <v>111459177.48</v>
      </c>
      <c r="G120" s="19">
        <v>100301466.78</v>
      </c>
      <c r="H120" s="19">
        <v>100769187.95</v>
      </c>
      <c r="I120" s="19">
        <v>96184858.609999999</v>
      </c>
      <c r="J120" s="19">
        <v>101518024.84</v>
      </c>
      <c r="K120" s="19">
        <f t="shared" si="18"/>
        <v>785649002.69000006</v>
      </c>
      <c r="L120" s="19">
        <f t="shared" si="19"/>
        <v>98206125.336250007</v>
      </c>
    </row>
    <row r="121" spans="1:12" x14ac:dyDescent="0.2">
      <c r="A121" s="18">
        <v>7341</v>
      </c>
      <c r="B121" s="18" t="s">
        <v>51</v>
      </c>
      <c r="C121" s="19">
        <v>171000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594000</v>
      </c>
      <c r="J121" s="19">
        <v>179000</v>
      </c>
      <c r="K121" s="19">
        <f t="shared" si="18"/>
        <v>944000</v>
      </c>
      <c r="L121" s="19">
        <f t="shared" si="19"/>
        <v>118000</v>
      </c>
    </row>
    <row r="122" spans="1:12" x14ac:dyDescent="0.2">
      <c r="A122" s="18">
        <v>7345</v>
      </c>
      <c r="B122" s="18" t="s">
        <v>52</v>
      </c>
      <c r="C122" s="19">
        <v>121669941.63</v>
      </c>
      <c r="D122" s="19">
        <v>85003876.530000001</v>
      </c>
      <c r="E122" s="19">
        <v>75059311.430000007</v>
      </c>
      <c r="F122" s="19">
        <v>117589245.94</v>
      </c>
      <c r="G122" s="19">
        <v>118984390.01000001</v>
      </c>
      <c r="H122" s="19">
        <v>101874597.97</v>
      </c>
      <c r="I122" s="19">
        <v>148672549.75999999</v>
      </c>
      <c r="J122" s="19">
        <v>102559736.95</v>
      </c>
      <c r="K122" s="19">
        <f t="shared" si="18"/>
        <v>871413650.22000003</v>
      </c>
      <c r="L122" s="19">
        <f t="shared" si="19"/>
        <v>108926706.2775</v>
      </c>
    </row>
    <row r="123" spans="1:12" x14ac:dyDescent="0.2">
      <c r="A123" s="18">
        <v>7350</v>
      </c>
      <c r="B123" s="18" t="s">
        <v>53</v>
      </c>
      <c r="C123" s="19">
        <v>9102065.4100000001</v>
      </c>
      <c r="D123" s="19">
        <v>13320493.52</v>
      </c>
      <c r="E123" s="19">
        <v>10070297.970000001</v>
      </c>
      <c r="F123" s="19">
        <v>6949658.7599999998</v>
      </c>
      <c r="G123" s="19">
        <v>23537818.789999999</v>
      </c>
      <c r="H123" s="19">
        <v>31933374.18</v>
      </c>
      <c r="I123" s="19">
        <v>4632679.09</v>
      </c>
      <c r="J123" s="19">
        <v>14923639.18</v>
      </c>
      <c r="K123" s="19">
        <f t="shared" si="18"/>
        <v>114470026.90000001</v>
      </c>
      <c r="L123" s="19">
        <f t="shared" si="19"/>
        <v>14308753.362500001</v>
      </c>
    </row>
    <row r="124" spans="1:12" x14ac:dyDescent="0.2">
      <c r="A124" s="18">
        <v>7355</v>
      </c>
      <c r="B124" s="18" t="s">
        <v>54</v>
      </c>
      <c r="C124" s="19">
        <v>4280717.83</v>
      </c>
      <c r="D124" s="19">
        <v>667210</v>
      </c>
      <c r="E124" s="19">
        <v>1508719</v>
      </c>
      <c r="F124" s="19">
        <v>3644895</v>
      </c>
      <c r="G124" s="19">
        <v>4772427.2</v>
      </c>
      <c r="H124" s="19">
        <v>576392</v>
      </c>
      <c r="I124" s="19">
        <v>978800</v>
      </c>
      <c r="J124" s="19">
        <v>980048</v>
      </c>
      <c r="K124" s="19">
        <f t="shared" si="18"/>
        <v>17409209.030000001</v>
      </c>
      <c r="L124" s="19">
        <f t="shared" si="19"/>
        <v>2176151.1287500001</v>
      </c>
    </row>
    <row r="125" spans="1:12" x14ac:dyDescent="0.2">
      <c r="A125" s="18">
        <v>7360</v>
      </c>
      <c r="B125" s="18" t="s">
        <v>55</v>
      </c>
      <c r="C125" s="19">
        <v>32187701</v>
      </c>
      <c r="D125" s="19">
        <v>32171881.620000001</v>
      </c>
      <c r="E125" s="19">
        <v>33659463.729999997</v>
      </c>
      <c r="F125" s="19">
        <v>40645153.460000001</v>
      </c>
      <c r="G125" s="19">
        <v>51323152</v>
      </c>
      <c r="H125" s="19">
        <v>57238013</v>
      </c>
      <c r="I125" s="19">
        <v>57549252.079999998</v>
      </c>
      <c r="J125" s="19">
        <v>57686877.5</v>
      </c>
      <c r="K125" s="19">
        <f t="shared" si="18"/>
        <v>362461494.38999999</v>
      </c>
      <c r="L125" s="19">
        <f t="shared" si="19"/>
        <v>45307686.798749998</v>
      </c>
    </row>
    <row r="126" spans="1:12" x14ac:dyDescent="0.2">
      <c r="A126" s="18">
        <v>7365</v>
      </c>
      <c r="B126" s="18" t="s">
        <v>56</v>
      </c>
      <c r="C126" s="19">
        <v>31773275.789999999</v>
      </c>
      <c r="D126" s="19">
        <v>47835968.829999998</v>
      </c>
      <c r="E126" s="19">
        <v>-51816339.450000003</v>
      </c>
      <c r="F126" s="19">
        <v>3454409.08</v>
      </c>
      <c r="G126" s="19">
        <v>3779633.25</v>
      </c>
      <c r="H126" s="19">
        <v>3779633.23</v>
      </c>
      <c r="I126" s="19">
        <v>6854687.5199999996</v>
      </c>
      <c r="J126" s="19">
        <v>6546129.9900000002</v>
      </c>
      <c r="K126" s="19">
        <f t="shared" si="18"/>
        <v>52207398.240000002</v>
      </c>
      <c r="L126" s="19">
        <f t="shared" si="19"/>
        <v>6525924.7800000003</v>
      </c>
    </row>
    <row r="127" spans="1:12" x14ac:dyDescent="0.2">
      <c r="A127" s="18">
        <v>7395</v>
      </c>
      <c r="B127" s="18" t="s">
        <v>57</v>
      </c>
      <c r="C127" s="19">
        <v>14677760.58</v>
      </c>
      <c r="D127" s="19">
        <v>21985583.75</v>
      </c>
      <c r="E127" s="19">
        <v>17771766.34</v>
      </c>
      <c r="F127" s="19">
        <v>15342761.210000001</v>
      </c>
      <c r="G127" s="19">
        <v>15309607.4</v>
      </c>
      <c r="H127" s="19">
        <v>18845991.719999999</v>
      </c>
      <c r="I127" s="19">
        <v>15814597.609999999</v>
      </c>
      <c r="J127" s="19">
        <v>13414329.02</v>
      </c>
      <c r="K127" s="19">
        <f t="shared" si="18"/>
        <v>133162397.63</v>
      </c>
      <c r="L127" s="19">
        <f t="shared" si="19"/>
        <v>16645299.703749999</v>
      </c>
    </row>
    <row r="128" spans="1:12" x14ac:dyDescent="0.2">
      <c r="A128" s="18">
        <v>7399</v>
      </c>
      <c r="B128" s="18" t="s">
        <v>82</v>
      </c>
      <c r="C128" s="19">
        <v>-603987684.78999996</v>
      </c>
      <c r="D128" s="19">
        <v>-602533023.61000001</v>
      </c>
      <c r="E128" s="19">
        <v>-537846414.91999996</v>
      </c>
      <c r="F128" s="19">
        <v>-633916293.07000005</v>
      </c>
      <c r="G128" s="19">
        <v>-639368684.45000005</v>
      </c>
      <c r="H128" s="19">
        <v>-639343281.54999995</v>
      </c>
      <c r="I128" s="19">
        <v>-658507983.19000006</v>
      </c>
      <c r="J128" s="19">
        <v>-620481190.98000002</v>
      </c>
      <c r="K128" s="19">
        <f t="shared" si="18"/>
        <v>-4935984556.5599995</v>
      </c>
      <c r="L128" s="19">
        <f t="shared" si="19"/>
        <v>-616998069.56999993</v>
      </c>
    </row>
    <row r="129" spans="1:12" x14ac:dyDescent="0.2">
      <c r="A129" s="18">
        <v>7435</v>
      </c>
      <c r="B129" s="18" t="s">
        <v>83</v>
      </c>
      <c r="C129" s="19">
        <v>122974385</v>
      </c>
      <c r="D129" s="19">
        <v>99542260</v>
      </c>
      <c r="E129" s="19">
        <v>152043382</v>
      </c>
      <c r="F129" s="19">
        <v>104639505</v>
      </c>
      <c r="G129" s="19">
        <v>141856601</v>
      </c>
      <c r="H129" s="19">
        <v>108574551</v>
      </c>
      <c r="I129" s="19">
        <v>80102973</v>
      </c>
      <c r="J129" s="19">
        <v>65399288.200000003</v>
      </c>
      <c r="K129" s="19">
        <f t="shared" si="18"/>
        <v>875132945.20000005</v>
      </c>
      <c r="L129" s="19">
        <f t="shared" si="19"/>
        <v>109391618.15000001</v>
      </c>
    </row>
    <row r="130" spans="1:12" x14ac:dyDescent="0.2">
      <c r="A130" s="18">
        <v>7499</v>
      </c>
      <c r="B130" s="18" t="s">
        <v>84</v>
      </c>
      <c r="C130" s="19">
        <v>-122974385</v>
      </c>
      <c r="D130" s="19">
        <v>-99542260</v>
      </c>
      <c r="E130" s="19">
        <v>-152043382</v>
      </c>
      <c r="F130" s="19">
        <v>-104639505</v>
      </c>
      <c r="G130" s="19">
        <v>-141856601</v>
      </c>
      <c r="H130" s="19">
        <v>-108574551</v>
      </c>
      <c r="I130" s="19">
        <v>-80102973</v>
      </c>
      <c r="J130" s="19">
        <v>-65399288.200000003</v>
      </c>
      <c r="K130" s="19">
        <f t="shared" si="18"/>
        <v>-875132945.20000005</v>
      </c>
      <c r="L130" s="19">
        <f t="shared" si="19"/>
        <v>-109391618.15000001</v>
      </c>
    </row>
    <row r="131" spans="1:12" x14ac:dyDescent="0.2">
      <c r="B131" s="15" t="s">
        <v>85</v>
      </c>
      <c r="C131" s="20">
        <f>SUM(C110:C130)</f>
        <v>0</v>
      </c>
      <c r="D131" s="20">
        <f t="shared" ref="D131:L131" si="20">SUM(D110:D130)</f>
        <v>0</v>
      </c>
      <c r="E131" s="20">
        <f t="shared" si="20"/>
        <v>0</v>
      </c>
      <c r="F131" s="20">
        <f t="shared" si="20"/>
        <v>0</v>
      </c>
      <c r="G131" s="20">
        <f t="shared" si="20"/>
        <v>0</v>
      </c>
      <c r="H131" s="20">
        <f t="shared" si="20"/>
        <v>0</v>
      </c>
      <c r="I131" s="20">
        <f t="shared" si="20"/>
        <v>0</v>
      </c>
      <c r="J131" s="20">
        <f t="shared" si="20"/>
        <v>0</v>
      </c>
      <c r="K131" s="20">
        <f t="shared" si="20"/>
        <v>9.5367431640625E-7</v>
      </c>
      <c r="L131" s="20">
        <f t="shared" si="20"/>
        <v>1.1920928955078125E-7</v>
      </c>
    </row>
  </sheetData>
  <printOptions horizontalCentered="1" verticalCentered="1"/>
  <pageMargins left="0.78740157480314965" right="0.78740157480314965" top="0.78740157480314965" bottom="0.78740157480314965" header="0" footer="0"/>
  <pageSetup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32"/>
  <sheetViews>
    <sheetView topLeftCell="A66" zoomScaleNormal="100" workbookViewId="0">
      <selection activeCell="L41" sqref="L41"/>
    </sheetView>
  </sheetViews>
  <sheetFormatPr baseColWidth="10" defaultRowHeight="11.25" x14ac:dyDescent="0.2"/>
  <cols>
    <col min="1" max="1" width="6.85546875" style="18" customWidth="1"/>
    <col min="2" max="2" width="34.85546875" style="18" customWidth="1"/>
    <col min="3" max="10" width="9.5703125" style="18" bestFit="1" customWidth="1"/>
    <col min="11" max="14" width="9.5703125" style="18" customWidth="1"/>
    <col min="15" max="15" width="10.5703125" style="18" hidden="1" customWidth="1"/>
    <col min="16" max="257" width="11.42578125" style="18"/>
    <col min="258" max="258" width="7.140625" style="18" bestFit="1" customWidth="1"/>
    <col min="259" max="259" width="26" style="18" bestFit="1" customWidth="1"/>
    <col min="260" max="267" width="9.5703125" style="18" bestFit="1" customWidth="1"/>
    <col min="268" max="268" width="10.5703125" style="18" bestFit="1" customWidth="1"/>
    <col min="269" max="269" width="9.28515625" style="18" bestFit="1" customWidth="1"/>
    <col min="270" max="270" width="11.42578125" style="18"/>
    <col min="271" max="271" width="2.42578125" style="18" bestFit="1" customWidth="1"/>
    <col min="272" max="513" width="11.42578125" style="18"/>
    <col min="514" max="514" width="7.140625" style="18" bestFit="1" customWidth="1"/>
    <col min="515" max="515" width="26" style="18" bestFit="1" customWidth="1"/>
    <col min="516" max="523" width="9.5703125" style="18" bestFit="1" customWidth="1"/>
    <col min="524" max="524" width="10.5703125" style="18" bestFit="1" customWidth="1"/>
    <col min="525" max="525" width="9.28515625" style="18" bestFit="1" customWidth="1"/>
    <col min="526" max="526" width="11.42578125" style="18"/>
    <col min="527" max="527" width="2.42578125" style="18" bestFit="1" customWidth="1"/>
    <col min="528" max="769" width="11.42578125" style="18"/>
    <col min="770" max="770" width="7.140625" style="18" bestFit="1" customWidth="1"/>
    <col min="771" max="771" width="26" style="18" bestFit="1" customWidth="1"/>
    <col min="772" max="779" width="9.5703125" style="18" bestFit="1" customWidth="1"/>
    <col min="780" max="780" width="10.5703125" style="18" bestFit="1" customWidth="1"/>
    <col min="781" max="781" width="9.28515625" style="18" bestFit="1" customWidth="1"/>
    <col min="782" max="782" width="11.42578125" style="18"/>
    <col min="783" max="783" width="2.42578125" style="18" bestFit="1" customWidth="1"/>
    <col min="784" max="1025" width="11.42578125" style="18"/>
    <col min="1026" max="1026" width="7.140625" style="18" bestFit="1" customWidth="1"/>
    <col min="1027" max="1027" width="26" style="18" bestFit="1" customWidth="1"/>
    <col min="1028" max="1035" width="9.5703125" style="18" bestFit="1" customWidth="1"/>
    <col min="1036" max="1036" width="10.5703125" style="18" bestFit="1" customWidth="1"/>
    <col min="1037" max="1037" width="9.28515625" style="18" bestFit="1" customWidth="1"/>
    <col min="1038" max="1038" width="11.42578125" style="18"/>
    <col min="1039" max="1039" width="2.42578125" style="18" bestFit="1" customWidth="1"/>
    <col min="1040" max="1281" width="11.42578125" style="18"/>
    <col min="1282" max="1282" width="7.140625" style="18" bestFit="1" customWidth="1"/>
    <col min="1283" max="1283" width="26" style="18" bestFit="1" customWidth="1"/>
    <col min="1284" max="1291" width="9.5703125" style="18" bestFit="1" customWidth="1"/>
    <col min="1292" max="1292" width="10.5703125" style="18" bestFit="1" customWidth="1"/>
    <col min="1293" max="1293" width="9.28515625" style="18" bestFit="1" customWidth="1"/>
    <col min="1294" max="1294" width="11.42578125" style="18"/>
    <col min="1295" max="1295" width="2.42578125" style="18" bestFit="1" customWidth="1"/>
    <col min="1296" max="1537" width="11.42578125" style="18"/>
    <col min="1538" max="1538" width="7.140625" style="18" bestFit="1" customWidth="1"/>
    <col min="1539" max="1539" width="26" style="18" bestFit="1" customWidth="1"/>
    <col min="1540" max="1547" width="9.5703125" style="18" bestFit="1" customWidth="1"/>
    <col min="1548" max="1548" width="10.5703125" style="18" bestFit="1" customWidth="1"/>
    <col min="1549" max="1549" width="9.28515625" style="18" bestFit="1" customWidth="1"/>
    <col min="1550" max="1550" width="11.42578125" style="18"/>
    <col min="1551" max="1551" width="2.42578125" style="18" bestFit="1" customWidth="1"/>
    <col min="1552" max="1793" width="11.42578125" style="18"/>
    <col min="1794" max="1794" width="7.140625" style="18" bestFit="1" customWidth="1"/>
    <col min="1795" max="1795" width="26" style="18" bestFit="1" customWidth="1"/>
    <col min="1796" max="1803" width="9.5703125" style="18" bestFit="1" customWidth="1"/>
    <col min="1804" max="1804" width="10.5703125" style="18" bestFit="1" customWidth="1"/>
    <col min="1805" max="1805" width="9.28515625" style="18" bestFit="1" customWidth="1"/>
    <col min="1806" max="1806" width="11.42578125" style="18"/>
    <col min="1807" max="1807" width="2.42578125" style="18" bestFit="1" customWidth="1"/>
    <col min="1808" max="2049" width="11.42578125" style="18"/>
    <col min="2050" max="2050" width="7.140625" style="18" bestFit="1" customWidth="1"/>
    <col min="2051" max="2051" width="26" style="18" bestFit="1" customWidth="1"/>
    <col min="2052" max="2059" width="9.5703125" style="18" bestFit="1" customWidth="1"/>
    <col min="2060" max="2060" width="10.5703125" style="18" bestFit="1" customWidth="1"/>
    <col min="2061" max="2061" width="9.28515625" style="18" bestFit="1" customWidth="1"/>
    <col min="2062" max="2062" width="11.42578125" style="18"/>
    <col min="2063" max="2063" width="2.42578125" style="18" bestFit="1" customWidth="1"/>
    <col min="2064" max="2305" width="11.42578125" style="18"/>
    <col min="2306" max="2306" width="7.140625" style="18" bestFit="1" customWidth="1"/>
    <col min="2307" max="2307" width="26" style="18" bestFit="1" customWidth="1"/>
    <col min="2308" max="2315" width="9.5703125" style="18" bestFit="1" customWidth="1"/>
    <col min="2316" max="2316" width="10.5703125" style="18" bestFit="1" customWidth="1"/>
    <col min="2317" max="2317" width="9.28515625" style="18" bestFit="1" customWidth="1"/>
    <col min="2318" max="2318" width="11.42578125" style="18"/>
    <col min="2319" max="2319" width="2.42578125" style="18" bestFit="1" customWidth="1"/>
    <col min="2320" max="2561" width="11.42578125" style="18"/>
    <col min="2562" max="2562" width="7.140625" style="18" bestFit="1" customWidth="1"/>
    <col min="2563" max="2563" width="26" style="18" bestFit="1" customWidth="1"/>
    <col min="2564" max="2571" width="9.5703125" style="18" bestFit="1" customWidth="1"/>
    <col min="2572" max="2572" width="10.5703125" style="18" bestFit="1" customWidth="1"/>
    <col min="2573" max="2573" width="9.28515625" style="18" bestFit="1" customWidth="1"/>
    <col min="2574" max="2574" width="11.42578125" style="18"/>
    <col min="2575" max="2575" width="2.42578125" style="18" bestFit="1" customWidth="1"/>
    <col min="2576" max="2817" width="11.42578125" style="18"/>
    <col min="2818" max="2818" width="7.140625" style="18" bestFit="1" customWidth="1"/>
    <col min="2819" max="2819" width="26" style="18" bestFit="1" customWidth="1"/>
    <col min="2820" max="2827" width="9.5703125" style="18" bestFit="1" customWidth="1"/>
    <col min="2828" max="2828" width="10.5703125" style="18" bestFit="1" customWidth="1"/>
    <col min="2829" max="2829" width="9.28515625" style="18" bestFit="1" customWidth="1"/>
    <col min="2830" max="2830" width="11.42578125" style="18"/>
    <col min="2831" max="2831" width="2.42578125" style="18" bestFit="1" customWidth="1"/>
    <col min="2832" max="3073" width="11.42578125" style="18"/>
    <col min="3074" max="3074" width="7.140625" style="18" bestFit="1" customWidth="1"/>
    <col min="3075" max="3075" width="26" style="18" bestFit="1" customWidth="1"/>
    <col min="3076" max="3083" width="9.5703125" style="18" bestFit="1" customWidth="1"/>
    <col min="3084" max="3084" width="10.5703125" style="18" bestFit="1" customWidth="1"/>
    <col min="3085" max="3085" width="9.28515625" style="18" bestFit="1" customWidth="1"/>
    <col min="3086" max="3086" width="11.42578125" style="18"/>
    <col min="3087" max="3087" width="2.42578125" style="18" bestFit="1" customWidth="1"/>
    <col min="3088" max="3329" width="11.42578125" style="18"/>
    <col min="3330" max="3330" width="7.140625" style="18" bestFit="1" customWidth="1"/>
    <col min="3331" max="3331" width="26" style="18" bestFit="1" customWidth="1"/>
    <col min="3332" max="3339" width="9.5703125" style="18" bestFit="1" customWidth="1"/>
    <col min="3340" max="3340" width="10.5703125" style="18" bestFit="1" customWidth="1"/>
    <col min="3341" max="3341" width="9.28515625" style="18" bestFit="1" customWidth="1"/>
    <col min="3342" max="3342" width="11.42578125" style="18"/>
    <col min="3343" max="3343" width="2.42578125" style="18" bestFit="1" customWidth="1"/>
    <col min="3344" max="3585" width="11.42578125" style="18"/>
    <col min="3586" max="3586" width="7.140625" style="18" bestFit="1" customWidth="1"/>
    <col min="3587" max="3587" width="26" style="18" bestFit="1" customWidth="1"/>
    <col min="3588" max="3595" width="9.5703125" style="18" bestFit="1" customWidth="1"/>
    <col min="3596" max="3596" width="10.5703125" style="18" bestFit="1" customWidth="1"/>
    <col min="3597" max="3597" width="9.28515625" style="18" bestFit="1" customWidth="1"/>
    <col min="3598" max="3598" width="11.42578125" style="18"/>
    <col min="3599" max="3599" width="2.42578125" style="18" bestFit="1" customWidth="1"/>
    <col min="3600" max="3841" width="11.42578125" style="18"/>
    <col min="3842" max="3842" width="7.140625" style="18" bestFit="1" customWidth="1"/>
    <col min="3843" max="3843" width="26" style="18" bestFit="1" customWidth="1"/>
    <col min="3844" max="3851" width="9.5703125" style="18" bestFit="1" customWidth="1"/>
    <col min="3852" max="3852" width="10.5703125" style="18" bestFit="1" customWidth="1"/>
    <col min="3853" max="3853" width="9.28515625" style="18" bestFit="1" customWidth="1"/>
    <col min="3854" max="3854" width="11.42578125" style="18"/>
    <col min="3855" max="3855" width="2.42578125" style="18" bestFit="1" customWidth="1"/>
    <col min="3856" max="4097" width="11.42578125" style="18"/>
    <col min="4098" max="4098" width="7.140625" style="18" bestFit="1" customWidth="1"/>
    <col min="4099" max="4099" width="26" style="18" bestFit="1" customWidth="1"/>
    <col min="4100" max="4107" width="9.5703125" style="18" bestFit="1" customWidth="1"/>
    <col min="4108" max="4108" width="10.5703125" style="18" bestFit="1" customWidth="1"/>
    <col min="4109" max="4109" width="9.28515625" style="18" bestFit="1" customWidth="1"/>
    <col min="4110" max="4110" width="11.42578125" style="18"/>
    <col min="4111" max="4111" width="2.42578125" style="18" bestFit="1" customWidth="1"/>
    <col min="4112" max="4353" width="11.42578125" style="18"/>
    <col min="4354" max="4354" width="7.140625" style="18" bestFit="1" customWidth="1"/>
    <col min="4355" max="4355" width="26" style="18" bestFit="1" customWidth="1"/>
    <col min="4356" max="4363" width="9.5703125" style="18" bestFit="1" customWidth="1"/>
    <col min="4364" max="4364" width="10.5703125" style="18" bestFit="1" customWidth="1"/>
    <col min="4365" max="4365" width="9.28515625" style="18" bestFit="1" customWidth="1"/>
    <col min="4366" max="4366" width="11.42578125" style="18"/>
    <col min="4367" max="4367" width="2.42578125" style="18" bestFit="1" customWidth="1"/>
    <col min="4368" max="4609" width="11.42578125" style="18"/>
    <col min="4610" max="4610" width="7.140625" style="18" bestFit="1" customWidth="1"/>
    <col min="4611" max="4611" width="26" style="18" bestFit="1" customWidth="1"/>
    <col min="4612" max="4619" width="9.5703125" style="18" bestFit="1" customWidth="1"/>
    <col min="4620" max="4620" width="10.5703125" style="18" bestFit="1" customWidth="1"/>
    <col min="4621" max="4621" width="9.28515625" style="18" bestFit="1" customWidth="1"/>
    <col min="4622" max="4622" width="11.42578125" style="18"/>
    <col min="4623" max="4623" width="2.42578125" style="18" bestFit="1" customWidth="1"/>
    <col min="4624" max="4865" width="11.42578125" style="18"/>
    <col min="4866" max="4866" width="7.140625" style="18" bestFit="1" customWidth="1"/>
    <col min="4867" max="4867" width="26" style="18" bestFit="1" customWidth="1"/>
    <col min="4868" max="4875" width="9.5703125" style="18" bestFit="1" customWidth="1"/>
    <col min="4876" max="4876" width="10.5703125" style="18" bestFit="1" customWidth="1"/>
    <col min="4877" max="4877" width="9.28515625" style="18" bestFit="1" customWidth="1"/>
    <col min="4878" max="4878" width="11.42578125" style="18"/>
    <col min="4879" max="4879" width="2.42578125" style="18" bestFit="1" customWidth="1"/>
    <col min="4880" max="5121" width="11.42578125" style="18"/>
    <col min="5122" max="5122" width="7.140625" style="18" bestFit="1" customWidth="1"/>
    <col min="5123" max="5123" width="26" style="18" bestFit="1" customWidth="1"/>
    <col min="5124" max="5131" width="9.5703125" style="18" bestFit="1" customWidth="1"/>
    <col min="5132" max="5132" width="10.5703125" style="18" bestFit="1" customWidth="1"/>
    <col min="5133" max="5133" width="9.28515625" style="18" bestFit="1" customWidth="1"/>
    <col min="5134" max="5134" width="11.42578125" style="18"/>
    <col min="5135" max="5135" width="2.42578125" style="18" bestFit="1" customWidth="1"/>
    <col min="5136" max="5377" width="11.42578125" style="18"/>
    <col min="5378" max="5378" width="7.140625" style="18" bestFit="1" customWidth="1"/>
    <col min="5379" max="5379" width="26" style="18" bestFit="1" customWidth="1"/>
    <col min="5380" max="5387" width="9.5703125" style="18" bestFit="1" customWidth="1"/>
    <col min="5388" max="5388" width="10.5703125" style="18" bestFit="1" customWidth="1"/>
    <col min="5389" max="5389" width="9.28515625" style="18" bestFit="1" customWidth="1"/>
    <col min="5390" max="5390" width="11.42578125" style="18"/>
    <col min="5391" max="5391" width="2.42578125" style="18" bestFit="1" customWidth="1"/>
    <col min="5392" max="5633" width="11.42578125" style="18"/>
    <col min="5634" max="5634" width="7.140625" style="18" bestFit="1" customWidth="1"/>
    <col min="5635" max="5635" width="26" style="18" bestFit="1" customWidth="1"/>
    <col min="5636" max="5643" width="9.5703125" style="18" bestFit="1" customWidth="1"/>
    <col min="5644" max="5644" width="10.5703125" style="18" bestFit="1" customWidth="1"/>
    <col min="5645" max="5645" width="9.28515625" style="18" bestFit="1" customWidth="1"/>
    <col min="5646" max="5646" width="11.42578125" style="18"/>
    <col min="5647" max="5647" width="2.42578125" style="18" bestFit="1" customWidth="1"/>
    <col min="5648" max="5889" width="11.42578125" style="18"/>
    <col min="5890" max="5890" width="7.140625" style="18" bestFit="1" customWidth="1"/>
    <col min="5891" max="5891" width="26" style="18" bestFit="1" customWidth="1"/>
    <col min="5892" max="5899" width="9.5703125" style="18" bestFit="1" customWidth="1"/>
    <col min="5900" max="5900" width="10.5703125" style="18" bestFit="1" customWidth="1"/>
    <col min="5901" max="5901" width="9.28515625" style="18" bestFit="1" customWidth="1"/>
    <col min="5902" max="5902" width="11.42578125" style="18"/>
    <col min="5903" max="5903" width="2.42578125" style="18" bestFit="1" customWidth="1"/>
    <col min="5904" max="6145" width="11.42578125" style="18"/>
    <col min="6146" max="6146" width="7.140625" style="18" bestFit="1" customWidth="1"/>
    <col min="6147" max="6147" width="26" style="18" bestFit="1" customWidth="1"/>
    <col min="6148" max="6155" width="9.5703125" style="18" bestFit="1" customWidth="1"/>
    <col min="6156" max="6156" width="10.5703125" style="18" bestFit="1" customWidth="1"/>
    <col min="6157" max="6157" width="9.28515625" style="18" bestFit="1" customWidth="1"/>
    <col min="6158" max="6158" width="11.42578125" style="18"/>
    <col min="6159" max="6159" width="2.42578125" style="18" bestFit="1" customWidth="1"/>
    <col min="6160" max="6401" width="11.42578125" style="18"/>
    <col min="6402" max="6402" width="7.140625" style="18" bestFit="1" customWidth="1"/>
    <col min="6403" max="6403" width="26" style="18" bestFit="1" customWidth="1"/>
    <col min="6404" max="6411" width="9.5703125" style="18" bestFit="1" customWidth="1"/>
    <col min="6412" max="6412" width="10.5703125" style="18" bestFit="1" customWidth="1"/>
    <col min="6413" max="6413" width="9.28515625" style="18" bestFit="1" customWidth="1"/>
    <col min="6414" max="6414" width="11.42578125" style="18"/>
    <col min="6415" max="6415" width="2.42578125" style="18" bestFit="1" customWidth="1"/>
    <col min="6416" max="6657" width="11.42578125" style="18"/>
    <col min="6658" max="6658" width="7.140625" style="18" bestFit="1" customWidth="1"/>
    <col min="6659" max="6659" width="26" style="18" bestFit="1" customWidth="1"/>
    <col min="6660" max="6667" width="9.5703125" style="18" bestFit="1" customWidth="1"/>
    <col min="6668" max="6668" width="10.5703125" style="18" bestFit="1" customWidth="1"/>
    <col min="6669" max="6669" width="9.28515625" style="18" bestFit="1" customWidth="1"/>
    <col min="6670" max="6670" width="11.42578125" style="18"/>
    <col min="6671" max="6671" width="2.42578125" style="18" bestFit="1" customWidth="1"/>
    <col min="6672" max="6913" width="11.42578125" style="18"/>
    <col min="6914" max="6914" width="7.140625" style="18" bestFit="1" customWidth="1"/>
    <col min="6915" max="6915" width="26" style="18" bestFit="1" customWidth="1"/>
    <col min="6916" max="6923" width="9.5703125" style="18" bestFit="1" customWidth="1"/>
    <col min="6924" max="6924" width="10.5703125" style="18" bestFit="1" customWidth="1"/>
    <col min="6925" max="6925" width="9.28515625" style="18" bestFit="1" customWidth="1"/>
    <col min="6926" max="6926" width="11.42578125" style="18"/>
    <col min="6927" max="6927" width="2.42578125" style="18" bestFit="1" customWidth="1"/>
    <col min="6928" max="7169" width="11.42578125" style="18"/>
    <col min="7170" max="7170" width="7.140625" style="18" bestFit="1" customWidth="1"/>
    <col min="7171" max="7171" width="26" style="18" bestFit="1" customWidth="1"/>
    <col min="7172" max="7179" width="9.5703125" style="18" bestFit="1" customWidth="1"/>
    <col min="7180" max="7180" width="10.5703125" style="18" bestFit="1" customWidth="1"/>
    <col min="7181" max="7181" width="9.28515625" style="18" bestFit="1" customWidth="1"/>
    <col min="7182" max="7182" width="11.42578125" style="18"/>
    <col min="7183" max="7183" width="2.42578125" style="18" bestFit="1" customWidth="1"/>
    <col min="7184" max="7425" width="11.42578125" style="18"/>
    <col min="7426" max="7426" width="7.140625" style="18" bestFit="1" customWidth="1"/>
    <col min="7427" max="7427" width="26" style="18" bestFit="1" customWidth="1"/>
    <col min="7428" max="7435" width="9.5703125" style="18" bestFit="1" customWidth="1"/>
    <col min="7436" max="7436" width="10.5703125" style="18" bestFit="1" customWidth="1"/>
    <col min="7437" max="7437" width="9.28515625" style="18" bestFit="1" customWidth="1"/>
    <col min="7438" max="7438" width="11.42578125" style="18"/>
    <col min="7439" max="7439" width="2.42578125" style="18" bestFit="1" customWidth="1"/>
    <col min="7440" max="7681" width="11.42578125" style="18"/>
    <col min="7682" max="7682" width="7.140625" style="18" bestFit="1" customWidth="1"/>
    <col min="7683" max="7683" width="26" style="18" bestFit="1" customWidth="1"/>
    <col min="7684" max="7691" width="9.5703125" style="18" bestFit="1" customWidth="1"/>
    <col min="7692" max="7692" width="10.5703125" style="18" bestFit="1" customWidth="1"/>
    <col min="7693" max="7693" width="9.28515625" style="18" bestFit="1" customWidth="1"/>
    <col min="7694" max="7694" width="11.42578125" style="18"/>
    <col min="7695" max="7695" width="2.42578125" style="18" bestFit="1" customWidth="1"/>
    <col min="7696" max="7937" width="11.42578125" style="18"/>
    <col min="7938" max="7938" width="7.140625" style="18" bestFit="1" customWidth="1"/>
    <col min="7939" max="7939" width="26" style="18" bestFit="1" customWidth="1"/>
    <col min="7940" max="7947" width="9.5703125" style="18" bestFit="1" customWidth="1"/>
    <col min="7948" max="7948" width="10.5703125" style="18" bestFit="1" customWidth="1"/>
    <col min="7949" max="7949" width="9.28515625" style="18" bestFit="1" customWidth="1"/>
    <col min="7950" max="7950" width="11.42578125" style="18"/>
    <col min="7951" max="7951" width="2.42578125" style="18" bestFit="1" customWidth="1"/>
    <col min="7952" max="8193" width="11.42578125" style="18"/>
    <col min="8194" max="8194" width="7.140625" style="18" bestFit="1" customWidth="1"/>
    <col min="8195" max="8195" width="26" style="18" bestFit="1" customWidth="1"/>
    <col min="8196" max="8203" width="9.5703125" style="18" bestFit="1" customWidth="1"/>
    <col min="8204" max="8204" width="10.5703125" style="18" bestFit="1" customWidth="1"/>
    <col min="8205" max="8205" width="9.28515625" style="18" bestFit="1" customWidth="1"/>
    <col min="8206" max="8206" width="11.42578125" style="18"/>
    <col min="8207" max="8207" width="2.42578125" style="18" bestFit="1" customWidth="1"/>
    <col min="8208" max="8449" width="11.42578125" style="18"/>
    <col min="8450" max="8450" width="7.140625" style="18" bestFit="1" customWidth="1"/>
    <col min="8451" max="8451" width="26" style="18" bestFit="1" customWidth="1"/>
    <col min="8452" max="8459" width="9.5703125" style="18" bestFit="1" customWidth="1"/>
    <col min="8460" max="8460" width="10.5703125" style="18" bestFit="1" customWidth="1"/>
    <col min="8461" max="8461" width="9.28515625" style="18" bestFit="1" customWidth="1"/>
    <col min="8462" max="8462" width="11.42578125" style="18"/>
    <col min="8463" max="8463" width="2.42578125" style="18" bestFit="1" customWidth="1"/>
    <col min="8464" max="8705" width="11.42578125" style="18"/>
    <col min="8706" max="8706" width="7.140625" style="18" bestFit="1" customWidth="1"/>
    <col min="8707" max="8707" width="26" style="18" bestFit="1" customWidth="1"/>
    <col min="8708" max="8715" width="9.5703125" style="18" bestFit="1" customWidth="1"/>
    <col min="8716" max="8716" width="10.5703125" style="18" bestFit="1" customWidth="1"/>
    <col min="8717" max="8717" width="9.28515625" style="18" bestFit="1" customWidth="1"/>
    <col min="8718" max="8718" width="11.42578125" style="18"/>
    <col min="8719" max="8719" width="2.42578125" style="18" bestFit="1" customWidth="1"/>
    <col min="8720" max="8961" width="11.42578125" style="18"/>
    <col min="8962" max="8962" width="7.140625" style="18" bestFit="1" customWidth="1"/>
    <col min="8963" max="8963" width="26" style="18" bestFit="1" customWidth="1"/>
    <col min="8964" max="8971" width="9.5703125" style="18" bestFit="1" customWidth="1"/>
    <col min="8972" max="8972" width="10.5703125" style="18" bestFit="1" customWidth="1"/>
    <col min="8973" max="8973" width="9.28515625" style="18" bestFit="1" customWidth="1"/>
    <col min="8974" max="8974" width="11.42578125" style="18"/>
    <col min="8975" max="8975" width="2.42578125" style="18" bestFit="1" customWidth="1"/>
    <col min="8976" max="9217" width="11.42578125" style="18"/>
    <col min="9218" max="9218" width="7.140625" style="18" bestFit="1" customWidth="1"/>
    <col min="9219" max="9219" width="26" style="18" bestFit="1" customWidth="1"/>
    <col min="9220" max="9227" width="9.5703125" style="18" bestFit="1" customWidth="1"/>
    <col min="9228" max="9228" width="10.5703125" style="18" bestFit="1" customWidth="1"/>
    <col min="9229" max="9229" width="9.28515625" style="18" bestFit="1" customWidth="1"/>
    <col min="9230" max="9230" width="11.42578125" style="18"/>
    <col min="9231" max="9231" width="2.42578125" style="18" bestFit="1" customWidth="1"/>
    <col min="9232" max="9473" width="11.42578125" style="18"/>
    <col min="9474" max="9474" width="7.140625" style="18" bestFit="1" customWidth="1"/>
    <col min="9475" max="9475" width="26" style="18" bestFit="1" customWidth="1"/>
    <col min="9476" max="9483" width="9.5703125" style="18" bestFit="1" customWidth="1"/>
    <col min="9484" max="9484" width="10.5703125" style="18" bestFit="1" customWidth="1"/>
    <col min="9485" max="9485" width="9.28515625" style="18" bestFit="1" customWidth="1"/>
    <col min="9486" max="9486" width="11.42578125" style="18"/>
    <col min="9487" max="9487" width="2.42578125" style="18" bestFit="1" customWidth="1"/>
    <col min="9488" max="9729" width="11.42578125" style="18"/>
    <col min="9730" max="9730" width="7.140625" style="18" bestFit="1" customWidth="1"/>
    <col min="9731" max="9731" width="26" style="18" bestFit="1" customWidth="1"/>
    <col min="9732" max="9739" width="9.5703125" style="18" bestFit="1" customWidth="1"/>
    <col min="9740" max="9740" width="10.5703125" style="18" bestFit="1" customWidth="1"/>
    <col min="9741" max="9741" width="9.28515625" style="18" bestFit="1" customWidth="1"/>
    <col min="9742" max="9742" width="11.42578125" style="18"/>
    <col min="9743" max="9743" width="2.42578125" style="18" bestFit="1" customWidth="1"/>
    <col min="9744" max="9985" width="11.42578125" style="18"/>
    <col min="9986" max="9986" width="7.140625" style="18" bestFit="1" customWidth="1"/>
    <col min="9987" max="9987" width="26" style="18" bestFit="1" customWidth="1"/>
    <col min="9988" max="9995" width="9.5703125" style="18" bestFit="1" customWidth="1"/>
    <col min="9996" max="9996" width="10.5703125" style="18" bestFit="1" customWidth="1"/>
    <col min="9997" max="9997" width="9.28515625" style="18" bestFit="1" customWidth="1"/>
    <col min="9998" max="9998" width="11.42578125" style="18"/>
    <col min="9999" max="9999" width="2.42578125" style="18" bestFit="1" customWidth="1"/>
    <col min="10000" max="10241" width="11.42578125" style="18"/>
    <col min="10242" max="10242" width="7.140625" style="18" bestFit="1" customWidth="1"/>
    <col min="10243" max="10243" width="26" style="18" bestFit="1" customWidth="1"/>
    <col min="10244" max="10251" width="9.5703125" style="18" bestFit="1" customWidth="1"/>
    <col min="10252" max="10252" width="10.5703125" style="18" bestFit="1" customWidth="1"/>
    <col min="10253" max="10253" width="9.28515625" style="18" bestFit="1" customWidth="1"/>
    <col min="10254" max="10254" width="11.42578125" style="18"/>
    <col min="10255" max="10255" width="2.42578125" style="18" bestFit="1" customWidth="1"/>
    <col min="10256" max="10497" width="11.42578125" style="18"/>
    <col min="10498" max="10498" width="7.140625" style="18" bestFit="1" customWidth="1"/>
    <col min="10499" max="10499" width="26" style="18" bestFit="1" customWidth="1"/>
    <col min="10500" max="10507" width="9.5703125" style="18" bestFit="1" customWidth="1"/>
    <col min="10508" max="10508" width="10.5703125" style="18" bestFit="1" customWidth="1"/>
    <col min="10509" max="10509" width="9.28515625" style="18" bestFit="1" customWidth="1"/>
    <col min="10510" max="10510" width="11.42578125" style="18"/>
    <col min="10511" max="10511" width="2.42578125" style="18" bestFit="1" customWidth="1"/>
    <col min="10512" max="10753" width="11.42578125" style="18"/>
    <col min="10754" max="10754" width="7.140625" style="18" bestFit="1" customWidth="1"/>
    <col min="10755" max="10755" width="26" style="18" bestFit="1" customWidth="1"/>
    <col min="10756" max="10763" width="9.5703125" style="18" bestFit="1" customWidth="1"/>
    <col min="10764" max="10764" width="10.5703125" style="18" bestFit="1" customWidth="1"/>
    <col min="10765" max="10765" width="9.28515625" style="18" bestFit="1" customWidth="1"/>
    <col min="10766" max="10766" width="11.42578125" style="18"/>
    <col min="10767" max="10767" width="2.42578125" style="18" bestFit="1" customWidth="1"/>
    <col min="10768" max="11009" width="11.42578125" style="18"/>
    <col min="11010" max="11010" width="7.140625" style="18" bestFit="1" customWidth="1"/>
    <col min="11011" max="11011" width="26" style="18" bestFit="1" customWidth="1"/>
    <col min="11012" max="11019" width="9.5703125" style="18" bestFit="1" customWidth="1"/>
    <col min="11020" max="11020" width="10.5703125" style="18" bestFit="1" customWidth="1"/>
    <col min="11021" max="11021" width="9.28515625" style="18" bestFit="1" customWidth="1"/>
    <col min="11022" max="11022" width="11.42578125" style="18"/>
    <col min="11023" max="11023" width="2.42578125" style="18" bestFit="1" customWidth="1"/>
    <col min="11024" max="11265" width="11.42578125" style="18"/>
    <col min="11266" max="11266" width="7.140625" style="18" bestFit="1" customWidth="1"/>
    <col min="11267" max="11267" width="26" style="18" bestFit="1" customWidth="1"/>
    <col min="11268" max="11275" width="9.5703125" style="18" bestFit="1" customWidth="1"/>
    <col min="11276" max="11276" width="10.5703125" style="18" bestFit="1" customWidth="1"/>
    <col min="11277" max="11277" width="9.28515625" style="18" bestFit="1" customWidth="1"/>
    <col min="11278" max="11278" width="11.42578125" style="18"/>
    <col min="11279" max="11279" width="2.42578125" style="18" bestFit="1" customWidth="1"/>
    <col min="11280" max="11521" width="11.42578125" style="18"/>
    <col min="11522" max="11522" width="7.140625" style="18" bestFit="1" customWidth="1"/>
    <col min="11523" max="11523" width="26" style="18" bestFit="1" customWidth="1"/>
    <col min="11524" max="11531" width="9.5703125" style="18" bestFit="1" customWidth="1"/>
    <col min="11532" max="11532" width="10.5703125" style="18" bestFit="1" customWidth="1"/>
    <col min="11533" max="11533" width="9.28515625" style="18" bestFit="1" customWidth="1"/>
    <col min="11534" max="11534" width="11.42578125" style="18"/>
    <col min="11535" max="11535" width="2.42578125" style="18" bestFit="1" customWidth="1"/>
    <col min="11536" max="11777" width="11.42578125" style="18"/>
    <col min="11778" max="11778" width="7.140625" style="18" bestFit="1" customWidth="1"/>
    <col min="11779" max="11779" width="26" style="18" bestFit="1" customWidth="1"/>
    <col min="11780" max="11787" width="9.5703125" style="18" bestFit="1" customWidth="1"/>
    <col min="11788" max="11788" width="10.5703125" style="18" bestFit="1" customWidth="1"/>
    <col min="11789" max="11789" width="9.28515625" style="18" bestFit="1" customWidth="1"/>
    <col min="11790" max="11790" width="11.42578125" style="18"/>
    <col min="11791" max="11791" width="2.42578125" style="18" bestFit="1" customWidth="1"/>
    <col min="11792" max="12033" width="11.42578125" style="18"/>
    <col min="12034" max="12034" width="7.140625" style="18" bestFit="1" customWidth="1"/>
    <col min="12035" max="12035" width="26" style="18" bestFit="1" customWidth="1"/>
    <col min="12036" max="12043" width="9.5703125" style="18" bestFit="1" customWidth="1"/>
    <col min="12044" max="12044" width="10.5703125" style="18" bestFit="1" customWidth="1"/>
    <col min="12045" max="12045" width="9.28515625" style="18" bestFit="1" customWidth="1"/>
    <col min="12046" max="12046" width="11.42578125" style="18"/>
    <col min="12047" max="12047" width="2.42578125" style="18" bestFit="1" customWidth="1"/>
    <col min="12048" max="12289" width="11.42578125" style="18"/>
    <col min="12290" max="12290" width="7.140625" style="18" bestFit="1" customWidth="1"/>
    <col min="12291" max="12291" width="26" style="18" bestFit="1" customWidth="1"/>
    <col min="12292" max="12299" width="9.5703125" style="18" bestFit="1" customWidth="1"/>
    <col min="12300" max="12300" width="10.5703125" style="18" bestFit="1" customWidth="1"/>
    <col min="12301" max="12301" width="9.28515625" style="18" bestFit="1" customWidth="1"/>
    <col min="12302" max="12302" width="11.42578125" style="18"/>
    <col min="12303" max="12303" width="2.42578125" style="18" bestFit="1" customWidth="1"/>
    <col min="12304" max="12545" width="11.42578125" style="18"/>
    <col min="12546" max="12546" width="7.140625" style="18" bestFit="1" customWidth="1"/>
    <col min="12547" max="12547" width="26" style="18" bestFit="1" customWidth="1"/>
    <col min="12548" max="12555" width="9.5703125" style="18" bestFit="1" customWidth="1"/>
    <col min="12556" max="12556" width="10.5703125" style="18" bestFit="1" customWidth="1"/>
    <col min="12557" max="12557" width="9.28515625" style="18" bestFit="1" customWidth="1"/>
    <col min="12558" max="12558" width="11.42578125" style="18"/>
    <col min="12559" max="12559" width="2.42578125" style="18" bestFit="1" customWidth="1"/>
    <col min="12560" max="12801" width="11.42578125" style="18"/>
    <col min="12802" max="12802" width="7.140625" style="18" bestFit="1" customWidth="1"/>
    <col min="12803" max="12803" width="26" style="18" bestFit="1" customWidth="1"/>
    <col min="12804" max="12811" width="9.5703125" style="18" bestFit="1" customWidth="1"/>
    <col min="12812" max="12812" width="10.5703125" style="18" bestFit="1" customWidth="1"/>
    <col min="12813" max="12813" width="9.28515625" style="18" bestFit="1" customWidth="1"/>
    <col min="12814" max="12814" width="11.42578125" style="18"/>
    <col min="12815" max="12815" width="2.42578125" style="18" bestFit="1" customWidth="1"/>
    <col min="12816" max="13057" width="11.42578125" style="18"/>
    <col min="13058" max="13058" width="7.140625" style="18" bestFit="1" customWidth="1"/>
    <col min="13059" max="13059" width="26" style="18" bestFit="1" customWidth="1"/>
    <col min="13060" max="13067" width="9.5703125" style="18" bestFit="1" customWidth="1"/>
    <col min="13068" max="13068" width="10.5703125" style="18" bestFit="1" customWidth="1"/>
    <col min="13069" max="13069" width="9.28515625" style="18" bestFit="1" customWidth="1"/>
    <col min="13070" max="13070" width="11.42578125" style="18"/>
    <col min="13071" max="13071" width="2.42578125" style="18" bestFit="1" customWidth="1"/>
    <col min="13072" max="13313" width="11.42578125" style="18"/>
    <col min="13314" max="13314" width="7.140625" style="18" bestFit="1" customWidth="1"/>
    <col min="13315" max="13315" width="26" style="18" bestFit="1" customWidth="1"/>
    <col min="13316" max="13323" width="9.5703125" style="18" bestFit="1" customWidth="1"/>
    <col min="13324" max="13324" width="10.5703125" style="18" bestFit="1" customWidth="1"/>
    <col min="13325" max="13325" width="9.28515625" style="18" bestFit="1" customWidth="1"/>
    <col min="13326" max="13326" width="11.42578125" style="18"/>
    <col min="13327" max="13327" width="2.42578125" style="18" bestFit="1" customWidth="1"/>
    <col min="13328" max="13569" width="11.42578125" style="18"/>
    <col min="13570" max="13570" width="7.140625" style="18" bestFit="1" customWidth="1"/>
    <col min="13571" max="13571" width="26" style="18" bestFit="1" customWidth="1"/>
    <col min="13572" max="13579" width="9.5703125" style="18" bestFit="1" customWidth="1"/>
    <col min="13580" max="13580" width="10.5703125" style="18" bestFit="1" customWidth="1"/>
    <col min="13581" max="13581" width="9.28515625" style="18" bestFit="1" customWidth="1"/>
    <col min="13582" max="13582" width="11.42578125" style="18"/>
    <col min="13583" max="13583" width="2.42578125" style="18" bestFit="1" customWidth="1"/>
    <col min="13584" max="13825" width="11.42578125" style="18"/>
    <col min="13826" max="13826" width="7.140625" style="18" bestFit="1" customWidth="1"/>
    <col min="13827" max="13827" width="26" style="18" bestFit="1" customWidth="1"/>
    <col min="13828" max="13835" width="9.5703125" style="18" bestFit="1" customWidth="1"/>
    <col min="13836" max="13836" width="10.5703125" style="18" bestFit="1" customWidth="1"/>
    <col min="13837" max="13837" width="9.28515625" style="18" bestFit="1" customWidth="1"/>
    <col min="13838" max="13838" width="11.42578125" style="18"/>
    <col min="13839" max="13839" width="2.42578125" style="18" bestFit="1" customWidth="1"/>
    <col min="13840" max="14081" width="11.42578125" style="18"/>
    <col min="14082" max="14082" width="7.140625" style="18" bestFit="1" customWidth="1"/>
    <col min="14083" max="14083" width="26" style="18" bestFit="1" customWidth="1"/>
    <col min="14084" max="14091" width="9.5703125" style="18" bestFit="1" customWidth="1"/>
    <col min="14092" max="14092" width="10.5703125" style="18" bestFit="1" customWidth="1"/>
    <col min="14093" max="14093" width="9.28515625" style="18" bestFit="1" customWidth="1"/>
    <col min="14094" max="14094" width="11.42578125" style="18"/>
    <col min="14095" max="14095" width="2.42578125" style="18" bestFit="1" customWidth="1"/>
    <col min="14096" max="14337" width="11.42578125" style="18"/>
    <col min="14338" max="14338" width="7.140625" style="18" bestFit="1" customWidth="1"/>
    <col min="14339" max="14339" width="26" style="18" bestFit="1" customWidth="1"/>
    <col min="14340" max="14347" width="9.5703125" style="18" bestFit="1" customWidth="1"/>
    <col min="14348" max="14348" width="10.5703125" style="18" bestFit="1" customWidth="1"/>
    <col min="14349" max="14349" width="9.28515625" style="18" bestFit="1" customWidth="1"/>
    <col min="14350" max="14350" width="11.42578125" style="18"/>
    <col min="14351" max="14351" width="2.42578125" style="18" bestFit="1" customWidth="1"/>
    <col min="14352" max="14593" width="11.42578125" style="18"/>
    <col min="14594" max="14594" width="7.140625" style="18" bestFit="1" customWidth="1"/>
    <col min="14595" max="14595" width="26" style="18" bestFit="1" customWidth="1"/>
    <col min="14596" max="14603" width="9.5703125" style="18" bestFit="1" customWidth="1"/>
    <col min="14604" max="14604" width="10.5703125" style="18" bestFit="1" customWidth="1"/>
    <col min="14605" max="14605" width="9.28515625" style="18" bestFit="1" customWidth="1"/>
    <col min="14606" max="14606" width="11.42578125" style="18"/>
    <col min="14607" max="14607" width="2.42578125" style="18" bestFit="1" customWidth="1"/>
    <col min="14608" max="14849" width="11.42578125" style="18"/>
    <col min="14850" max="14850" width="7.140625" style="18" bestFit="1" customWidth="1"/>
    <col min="14851" max="14851" width="26" style="18" bestFit="1" customWidth="1"/>
    <col min="14852" max="14859" width="9.5703125" style="18" bestFit="1" customWidth="1"/>
    <col min="14860" max="14860" width="10.5703125" style="18" bestFit="1" customWidth="1"/>
    <col min="14861" max="14861" width="9.28515625" style="18" bestFit="1" customWidth="1"/>
    <col min="14862" max="14862" width="11.42578125" style="18"/>
    <col min="14863" max="14863" width="2.42578125" style="18" bestFit="1" customWidth="1"/>
    <col min="14864" max="15105" width="11.42578125" style="18"/>
    <col min="15106" max="15106" width="7.140625" style="18" bestFit="1" customWidth="1"/>
    <col min="15107" max="15107" width="26" style="18" bestFit="1" customWidth="1"/>
    <col min="15108" max="15115" width="9.5703125" style="18" bestFit="1" customWidth="1"/>
    <col min="15116" max="15116" width="10.5703125" style="18" bestFit="1" customWidth="1"/>
    <col min="15117" max="15117" width="9.28515625" style="18" bestFit="1" customWidth="1"/>
    <col min="15118" max="15118" width="11.42578125" style="18"/>
    <col min="15119" max="15119" width="2.42578125" style="18" bestFit="1" customWidth="1"/>
    <col min="15120" max="15361" width="11.42578125" style="18"/>
    <col min="15362" max="15362" width="7.140625" style="18" bestFit="1" customWidth="1"/>
    <col min="15363" max="15363" width="26" style="18" bestFit="1" customWidth="1"/>
    <col min="15364" max="15371" width="9.5703125" style="18" bestFit="1" customWidth="1"/>
    <col min="15372" max="15372" width="10.5703125" style="18" bestFit="1" customWidth="1"/>
    <col min="15373" max="15373" width="9.28515625" style="18" bestFit="1" customWidth="1"/>
    <col min="15374" max="15374" width="11.42578125" style="18"/>
    <col min="15375" max="15375" width="2.42578125" style="18" bestFit="1" customWidth="1"/>
    <col min="15376" max="15617" width="11.42578125" style="18"/>
    <col min="15618" max="15618" width="7.140625" style="18" bestFit="1" customWidth="1"/>
    <col min="15619" max="15619" width="26" style="18" bestFit="1" customWidth="1"/>
    <col min="15620" max="15627" width="9.5703125" style="18" bestFit="1" customWidth="1"/>
    <col min="15628" max="15628" width="10.5703125" style="18" bestFit="1" customWidth="1"/>
    <col min="15629" max="15629" width="9.28515625" style="18" bestFit="1" customWidth="1"/>
    <col min="15630" max="15630" width="11.42578125" style="18"/>
    <col min="15631" max="15631" width="2.42578125" style="18" bestFit="1" customWidth="1"/>
    <col min="15632" max="15873" width="11.42578125" style="18"/>
    <col min="15874" max="15874" width="7.140625" style="18" bestFit="1" customWidth="1"/>
    <col min="15875" max="15875" width="26" style="18" bestFit="1" customWidth="1"/>
    <col min="15876" max="15883" width="9.5703125" style="18" bestFit="1" customWidth="1"/>
    <col min="15884" max="15884" width="10.5703125" style="18" bestFit="1" customWidth="1"/>
    <col min="15885" max="15885" width="9.28515625" style="18" bestFit="1" customWidth="1"/>
    <col min="15886" max="15886" width="11.42578125" style="18"/>
    <col min="15887" max="15887" width="2.42578125" style="18" bestFit="1" customWidth="1"/>
    <col min="15888" max="16129" width="11.42578125" style="18"/>
    <col min="16130" max="16130" width="7.140625" style="18" bestFit="1" customWidth="1"/>
    <col min="16131" max="16131" width="26" style="18" bestFit="1" customWidth="1"/>
    <col min="16132" max="16139" width="9.5703125" style="18" bestFit="1" customWidth="1"/>
    <col min="16140" max="16140" width="10.5703125" style="18" bestFit="1" customWidth="1"/>
    <col min="16141" max="16141" width="9.28515625" style="18" bestFit="1" customWidth="1"/>
    <col min="16142" max="16142" width="11.42578125" style="18"/>
    <col min="16143" max="16143" width="2.42578125" style="18" bestFit="1" customWidth="1"/>
    <col min="16144" max="16384" width="11.42578125" style="18"/>
  </cols>
  <sheetData>
    <row r="1" spans="1:15" ht="18.75" x14ac:dyDescent="0.3">
      <c r="A1" s="12" t="s">
        <v>20</v>
      </c>
    </row>
    <row r="2" spans="1:15" ht="18.75" x14ac:dyDescent="0.3">
      <c r="A2" s="12" t="s">
        <v>21</v>
      </c>
    </row>
    <row r="3" spans="1:15" x14ac:dyDescent="0.2">
      <c r="A3" s="18" t="s">
        <v>124</v>
      </c>
    </row>
    <row r="4" spans="1:15" ht="12" thickBot="1" x14ac:dyDescent="0.25"/>
    <row r="5" spans="1:15" ht="12" thickBot="1" x14ac:dyDescent="0.25">
      <c r="A5" s="30" t="s">
        <v>26</v>
      </c>
      <c r="B5" s="31" t="s">
        <v>27</v>
      </c>
      <c r="C5" s="32" t="s">
        <v>28</v>
      </c>
      <c r="D5" s="32" t="s">
        <v>29</v>
      </c>
      <c r="E5" s="32" t="s">
        <v>30</v>
      </c>
      <c r="F5" s="32" t="s">
        <v>31</v>
      </c>
      <c r="G5" s="32" t="s">
        <v>32</v>
      </c>
      <c r="H5" s="32" t="s">
        <v>33</v>
      </c>
      <c r="I5" s="32" t="s">
        <v>34</v>
      </c>
      <c r="J5" s="32" t="s">
        <v>35</v>
      </c>
      <c r="K5" s="32" t="s">
        <v>97</v>
      </c>
      <c r="L5" s="32" t="s">
        <v>98</v>
      </c>
      <c r="M5" s="32" t="s">
        <v>99</v>
      </c>
      <c r="N5" s="32" t="s">
        <v>100</v>
      </c>
      <c r="O5" s="33" t="s">
        <v>36</v>
      </c>
    </row>
    <row r="6" spans="1:15" hidden="1" x14ac:dyDescent="0.2">
      <c r="A6" s="28">
        <v>4120</v>
      </c>
      <c r="B6" s="28" t="s">
        <v>38</v>
      </c>
      <c r="C6" s="29">
        <v>3066767588.0700002</v>
      </c>
      <c r="D6" s="29">
        <v>3319296533.29</v>
      </c>
      <c r="E6" s="29">
        <v>4119395685.9200001</v>
      </c>
      <c r="F6" s="29">
        <v>3255462866.1300001</v>
      </c>
      <c r="G6" s="29">
        <v>4047153461</v>
      </c>
      <c r="H6" s="29">
        <v>3212851787</v>
      </c>
      <c r="I6" s="29">
        <v>3259986180</v>
      </c>
      <c r="J6" s="29">
        <v>3390418925</v>
      </c>
      <c r="K6" s="29"/>
      <c r="L6" s="29"/>
      <c r="M6" s="29"/>
      <c r="N6" s="29"/>
      <c r="O6" s="29">
        <f>SUM(C6:J6)</f>
        <v>27671333026.41</v>
      </c>
    </row>
    <row r="7" spans="1:15" hidden="1" x14ac:dyDescent="0.2">
      <c r="A7" s="21">
        <v>4175</v>
      </c>
      <c r="B7" s="21" t="s">
        <v>39</v>
      </c>
      <c r="C7" s="27">
        <v>-20252766.379999999</v>
      </c>
      <c r="D7" s="27">
        <v>-17111494</v>
      </c>
      <c r="E7" s="27">
        <v>-48461918</v>
      </c>
      <c r="F7" s="27">
        <v>-4378353</v>
      </c>
      <c r="G7" s="27">
        <v>-28036194</v>
      </c>
      <c r="H7" s="27">
        <v>-46012711</v>
      </c>
      <c r="I7" s="27">
        <v>-60102488</v>
      </c>
      <c r="J7" s="27">
        <v>-19883792</v>
      </c>
      <c r="K7" s="27"/>
      <c r="L7" s="27"/>
      <c r="M7" s="27"/>
      <c r="N7" s="27"/>
      <c r="O7" s="27">
        <f>SUM(C7:J7)</f>
        <v>-244239716.38</v>
      </c>
    </row>
    <row r="8" spans="1:15" hidden="1" x14ac:dyDescent="0.2">
      <c r="A8" s="21"/>
      <c r="B8" s="22" t="s">
        <v>40</v>
      </c>
      <c r="C8" s="23">
        <f t="shared" ref="C8:J8" si="0">SUM(C6:C7)</f>
        <v>3046514821.6900001</v>
      </c>
      <c r="D8" s="23">
        <f t="shared" si="0"/>
        <v>3302185039.29</v>
      </c>
      <c r="E8" s="23">
        <f t="shared" si="0"/>
        <v>4070933767.9200001</v>
      </c>
      <c r="F8" s="23">
        <f t="shared" si="0"/>
        <v>3251084513.1300001</v>
      </c>
      <c r="G8" s="23">
        <f t="shared" si="0"/>
        <v>4019117267</v>
      </c>
      <c r="H8" s="23">
        <f t="shared" si="0"/>
        <v>3166839076</v>
      </c>
      <c r="I8" s="23">
        <f t="shared" si="0"/>
        <v>3199883692</v>
      </c>
      <c r="J8" s="23">
        <f t="shared" si="0"/>
        <v>3370535133</v>
      </c>
      <c r="K8" s="23"/>
      <c r="L8" s="23"/>
      <c r="M8" s="23"/>
      <c r="N8" s="23"/>
      <c r="O8" s="23">
        <f>SUM(O6:O7)</f>
        <v>27427093310.029999</v>
      </c>
    </row>
    <row r="9" spans="1:15" hidden="1" x14ac:dyDescent="0.2">
      <c r="A9" s="21"/>
      <c r="B9" s="21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1"/>
    </row>
    <row r="10" spans="1:15" hidden="1" x14ac:dyDescent="0.2">
      <c r="A10" s="21">
        <v>6120</v>
      </c>
      <c r="B10" s="21" t="s">
        <v>41</v>
      </c>
      <c r="C10" s="27">
        <v>2825384297.9899998</v>
      </c>
      <c r="D10" s="27">
        <v>2765472755.3600001</v>
      </c>
      <c r="E10" s="27">
        <v>3404917426.4400001</v>
      </c>
      <c r="F10" s="27">
        <v>2666753523.4899998</v>
      </c>
      <c r="G10" s="27">
        <v>3335942241.6399999</v>
      </c>
      <c r="H10" s="27">
        <v>2608393760.8000002</v>
      </c>
      <c r="I10" s="27">
        <v>2850652631.3099999</v>
      </c>
      <c r="J10" s="27">
        <v>2973190687</v>
      </c>
      <c r="K10" s="27"/>
      <c r="L10" s="27"/>
      <c r="M10" s="27"/>
      <c r="N10" s="27"/>
      <c r="O10" s="27">
        <f>SUM(C10:J10)</f>
        <v>23430707324.030003</v>
      </c>
    </row>
    <row r="11" spans="1:15" hidden="1" x14ac:dyDescent="0.2">
      <c r="A11" s="21"/>
      <c r="B11" s="22" t="s">
        <v>42</v>
      </c>
      <c r="C11" s="23">
        <f t="shared" ref="C11:O11" si="1">SUM(C10)</f>
        <v>2825384297.9899998</v>
      </c>
      <c r="D11" s="23">
        <f t="shared" si="1"/>
        <v>2765472755.3600001</v>
      </c>
      <c r="E11" s="23">
        <f t="shared" si="1"/>
        <v>3404917426.4400001</v>
      </c>
      <c r="F11" s="23">
        <f t="shared" si="1"/>
        <v>2666753523.4899998</v>
      </c>
      <c r="G11" s="23">
        <f t="shared" si="1"/>
        <v>3335942241.6399999</v>
      </c>
      <c r="H11" s="23">
        <f t="shared" si="1"/>
        <v>2608393760.8000002</v>
      </c>
      <c r="I11" s="23">
        <f t="shared" si="1"/>
        <v>2850652631.3099999</v>
      </c>
      <c r="J11" s="23">
        <f t="shared" si="1"/>
        <v>2973190687</v>
      </c>
      <c r="K11" s="23"/>
      <c r="L11" s="23"/>
      <c r="M11" s="23"/>
      <c r="N11" s="23"/>
      <c r="O11" s="23">
        <f t="shared" si="1"/>
        <v>23430707324.030003</v>
      </c>
    </row>
    <row r="12" spans="1:15" x14ac:dyDescent="0.2">
      <c r="A12" s="21"/>
      <c r="B12" s="22" t="s">
        <v>86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x14ac:dyDescent="0.2">
      <c r="A13" s="21">
        <v>7101</v>
      </c>
      <c r="B13" s="21" t="s">
        <v>78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x14ac:dyDescent="0.2">
      <c r="A14" s="21">
        <v>7190</v>
      </c>
      <c r="B14" s="21" t="s">
        <v>79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x14ac:dyDescent="0.2">
      <c r="A15" s="21">
        <v>7205</v>
      </c>
      <c r="B15" s="21" t="s">
        <v>44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x14ac:dyDescent="0.2">
      <c r="A16" s="21">
        <v>7235</v>
      </c>
      <c r="B16" s="21" t="s">
        <v>50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x14ac:dyDescent="0.2">
      <c r="A17" s="21">
        <v>7290</v>
      </c>
      <c r="B17" s="21" t="s">
        <v>80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x14ac:dyDescent="0.2">
      <c r="A18" s="21">
        <v>7305</v>
      </c>
      <c r="B18" s="21" t="s">
        <v>81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x14ac:dyDescent="0.2">
      <c r="A19" s="21">
        <v>7310</v>
      </c>
      <c r="B19" s="21" t="s">
        <v>45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x14ac:dyDescent="0.2">
      <c r="A20" s="21">
        <v>7315</v>
      </c>
      <c r="B20" s="21" t="s">
        <v>46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x14ac:dyDescent="0.2">
      <c r="A21" s="21">
        <v>7320</v>
      </c>
      <c r="B21" s="21" t="s">
        <v>47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x14ac:dyDescent="0.2">
      <c r="A22" s="21">
        <v>7330</v>
      </c>
      <c r="B22" s="21" t="s">
        <v>49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x14ac:dyDescent="0.2">
      <c r="A23" s="21">
        <v>7335</v>
      </c>
      <c r="B23" s="21" t="s">
        <v>50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x14ac:dyDescent="0.2">
      <c r="A24" s="21">
        <v>7341</v>
      </c>
      <c r="B24" s="21" t="s">
        <v>51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x14ac:dyDescent="0.2">
      <c r="A25" s="21">
        <v>7345</v>
      </c>
      <c r="B25" s="21" t="s">
        <v>52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x14ac:dyDescent="0.2">
      <c r="A26" s="21">
        <v>7350</v>
      </c>
      <c r="B26" s="21" t="s">
        <v>53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x14ac:dyDescent="0.2">
      <c r="A27" s="21">
        <v>7355</v>
      </c>
      <c r="B27" s="21" t="s">
        <v>54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">
      <c r="A28" s="21">
        <v>7360</v>
      </c>
      <c r="B28" s="21" t="s">
        <v>55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">
      <c r="A29" s="21">
        <v>7365</v>
      </c>
      <c r="B29" s="21" t="s">
        <v>56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">
      <c r="A30" s="21">
        <v>7395</v>
      </c>
      <c r="B30" s="21" t="s">
        <v>57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">
      <c r="A31" s="21">
        <v>7399</v>
      </c>
      <c r="B31" s="21" t="s">
        <v>82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12" thickBot="1" x14ac:dyDescent="0.25">
      <c r="A32" s="34">
        <v>7435</v>
      </c>
      <c r="B32" s="34" t="s">
        <v>83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2" thickBot="1" x14ac:dyDescent="0.25">
      <c r="A33" s="36"/>
      <c r="B33" s="31" t="s">
        <v>42</v>
      </c>
      <c r="C33" s="37"/>
      <c r="D33" s="37"/>
      <c r="E33" s="37"/>
      <c r="F33" s="37"/>
      <c r="G33" s="37"/>
      <c r="H33" s="37"/>
      <c r="I33" s="37"/>
      <c r="J33" s="37"/>
      <c r="K33" s="57"/>
      <c r="L33" s="57"/>
      <c r="M33" s="57"/>
      <c r="N33" s="69"/>
      <c r="O33" s="42"/>
    </row>
    <row r="34" spans="1:15" x14ac:dyDescent="0.2">
      <c r="B34" s="15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idden="1" x14ac:dyDescent="0.2">
      <c r="B35" s="15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idden="1" x14ac:dyDescent="0.2">
      <c r="B36" s="15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idden="1" x14ac:dyDescent="0.2">
      <c r="B37" s="15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idden="1" x14ac:dyDescent="0.2">
      <c r="B38" s="15" t="s">
        <v>43</v>
      </c>
      <c r="C38" s="20">
        <f>+C8-C11</f>
        <v>221130523.70000029</v>
      </c>
      <c r="D38" s="20">
        <f t="shared" ref="D38:O38" si="2">+D8-D11</f>
        <v>536712283.92999983</v>
      </c>
      <c r="E38" s="20">
        <f t="shared" si="2"/>
        <v>666016341.48000002</v>
      </c>
      <c r="F38" s="20">
        <f t="shared" si="2"/>
        <v>584330989.64000034</v>
      </c>
      <c r="G38" s="20">
        <f t="shared" si="2"/>
        <v>683175025.36000013</v>
      </c>
      <c r="H38" s="20">
        <f t="shared" si="2"/>
        <v>558445315.19999981</v>
      </c>
      <c r="I38" s="20">
        <f t="shared" si="2"/>
        <v>349231060.69000006</v>
      </c>
      <c r="J38" s="20">
        <f t="shared" si="2"/>
        <v>397344446</v>
      </c>
      <c r="K38" s="20"/>
      <c r="L38" s="20"/>
      <c r="M38" s="20"/>
      <c r="N38" s="20"/>
      <c r="O38" s="20">
        <f t="shared" si="2"/>
        <v>3996385985.9999962</v>
      </c>
    </row>
    <row r="39" spans="1:15" x14ac:dyDescent="0.2">
      <c r="A39" s="21"/>
      <c r="B39" s="22" t="s">
        <v>87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1"/>
    </row>
    <row r="40" spans="1:15" x14ac:dyDescent="0.2">
      <c r="A40" s="21">
        <v>5105</v>
      </c>
      <c r="B40" s="21" t="s">
        <v>44</v>
      </c>
      <c r="C40" s="45">
        <v>65267809</v>
      </c>
      <c r="D40" s="45">
        <v>66148066</v>
      </c>
      <c r="E40" s="45">
        <v>77545202</v>
      </c>
      <c r="F40" s="45">
        <v>74356507</v>
      </c>
      <c r="G40" s="45">
        <v>73973108</v>
      </c>
      <c r="H40" s="45">
        <v>64826128.170000002</v>
      </c>
      <c r="I40" s="45">
        <v>76456195.439999998</v>
      </c>
      <c r="J40" s="45">
        <v>65321197</v>
      </c>
      <c r="K40" s="45"/>
      <c r="L40" s="45"/>
      <c r="M40" s="45"/>
      <c r="N40" s="45"/>
      <c r="O40" s="45">
        <f t="shared" ref="O40:O53" si="3">SUM(C40:J40)</f>
        <v>563894212.61000001</v>
      </c>
    </row>
    <row r="41" spans="1:15" x14ac:dyDescent="0.2">
      <c r="A41" s="21">
        <v>5110</v>
      </c>
      <c r="B41" s="21" t="s">
        <v>45</v>
      </c>
      <c r="C41" s="45">
        <v>5292609</v>
      </c>
      <c r="D41" s="45">
        <v>4966059</v>
      </c>
      <c r="E41" s="45">
        <v>5406418</v>
      </c>
      <c r="F41" s="45">
        <v>9923742</v>
      </c>
      <c r="G41" s="45">
        <v>5935305</v>
      </c>
      <c r="H41" s="45">
        <v>6937315</v>
      </c>
      <c r="I41" s="45">
        <v>7077279</v>
      </c>
      <c r="J41" s="45">
        <v>6577279</v>
      </c>
      <c r="K41" s="45"/>
      <c r="L41" s="45"/>
      <c r="M41" s="45"/>
      <c r="N41" s="45"/>
      <c r="O41" s="45">
        <f t="shared" si="3"/>
        <v>52116006</v>
      </c>
    </row>
    <row r="42" spans="1:15" x14ac:dyDescent="0.2">
      <c r="A42" s="21">
        <v>5115</v>
      </c>
      <c r="B42" s="21" t="s">
        <v>46</v>
      </c>
      <c r="C42" s="45">
        <v>337765</v>
      </c>
      <c r="D42" s="45">
        <v>337765</v>
      </c>
      <c r="E42" s="45">
        <v>337765</v>
      </c>
      <c r="F42" s="45">
        <v>336480</v>
      </c>
      <c r="G42" s="45">
        <v>887480</v>
      </c>
      <c r="H42" s="45">
        <v>336480</v>
      </c>
      <c r="I42" s="45">
        <v>342377</v>
      </c>
      <c r="J42" s="45">
        <v>338463</v>
      </c>
      <c r="K42" s="45"/>
      <c r="L42" s="45"/>
      <c r="M42" s="45"/>
      <c r="N42" s="45"/>
      <c r="O42" s="45">
        <f t="shared" si="3"/>
        <v>3254575</v>
      </c>
    </row>
    <row r="43" spans="1:15" x14ac:dyDescent="0.2">
      <c r="A43" s="21">
        <v>5120</v>
      </c>
      <c r="B43" s="21" t="s">
        <v>47</v>
      </c>
      <c r="C43" s="45">
        <v>6253906</v>
      </c>
      <c r="D43" s="45">
        <v>6256806</v>
      </c>
      <c r="E43" s="45">
        <v>6257996</v>
      </c>
      <c r="F43" s="45">
        <v>6265748</v>
      </c>
      <c r="G43" s="45">
        <v>6274621</v>
      </c>
      <c r="H43" s="45">
        <v>6283134</v>
      </c>
      <c r="I43" s="45">
        <v>6509740</v>
      </c>
      <c r="J43" s="45">
        <v>6385162</v>
      </c>
      <c r="K43" s="45"/>
      <c r="L43" s="45"/>
      <c r="M43" s="45"/>
      <c r="N43" s="45"/>
      <c r="O43" s="45">
        <f t="shared" si="3"/>
        <v>50487113</v>
      </c>
    </row>
    <row r="44" spans="1:15" x14ac:dyDescent="0.2">
      <c r="A44" s="21">
        <v>5125</v>
      </c>
      <c r="B44" s="21" t="s">
        <v>48</v>
      </c>
      <c r="C44" s="45">
        <v>374600</v>
      </c>
      <c r="D44" s="45">
        <v>196219</v>
      </c>
      <c r="E44" s="45">
        <v>382219</v>
      </c>
      <c r="F44" s="45">
        <v>196219</v>
      </c>
      <c r="G44" s="45">
        <v>196219</v>
      </c>
      <c r="H44" s="45">
        <v>196219</v>
      </c>
      <c r="I44" s="45">
        <v>196219</v>
      </c>
      <c r="J44" s="45">
        <v>2725219</v>
      </c>
      <c r="K44" s="45"/>
      <c r="L44" s="45"/>
      <c r="M44" s="45"/>
      <c r="N44" s="45"/>
      <c r="O44" s="45">
        <f t="shared" si="3"/>
        <v>4463133</v>
      </c>
    </row>
    <row r="45" spans="1:15" x14ac:dyDescent="0.2">
      <c r="A45" s="21">
        <v>5130</v>
      </c>
      <c r="B45" s="21" t="s">
        <v>49</v>
      </c>
      <c r="C45" s="45">
        <v>5650257.5499999998</v>
      </c>
      <c r="D45" s="45">
        <v>5121191.05</v>
      </c>
      <c r="E45" s="45">
        <v>5653084.8300000001</v>
      </c>
      <c r="F45" s="45">
        <v>3281776.52</v>
      </c>
      <c r="G45" s="45">
        <v>3281776.54</v>
      </c>
      <c r="H45" s="45">
        <v>3281776.53</v>
      </c>
      <c r="I45" s="45">
        <v>3330853.03</v>
      </c>
      <c r="J45" s="45">
        <v>3316538.55</v>
      </c>
      <c r="K45" s="45"/>
      <c r="L45" s="45"/>
      <c r="M45" s="45"/>
      <c r="N45" s="45"/>
      <c r="O45" s="45">
        <f t="shared" si="3"/>
        <v>32917254.600000001</v>
      </c>
    </row>
    <row r="46" spans="1:15" x14ac:dyDescent="0.2">
      <c r="A46" s="21">
        <v>5135</v>
      </c>
      <c r="B46" s="21" t="s">
        <v>50</v>
      </c>
      <c r="C46" s="45">
        <v>4275549.0999999996</v>
      </c>
      <c r="D46" s="45">
        <v>6409056.4699999997</v>
      </c>
      <c r="E46" s="45">
        <v>6067290.2199999997</v>
      </c>
      <c r="F46" s="45">
        <v>6238768.1399999997</v>
      </c>
      <c r="G46" s="45">
        <v>4688359.1399999997</v>
      </c>
      <c r="H46" s="45">
        <v>5493741.5800000001</v>
      </c>
      <c r="I46" s="45">
        <v>6946463.1699999999</v>
      </c>
      <c r="J46" s="45">
        <v>5488071.6600000001</v>
      </c>
      <c r="K46" s="45"/>
      <c r="L46" s="45"/>
      <c r="M46" s="45"/>
      <c r="N46" s="45"/>
      <c r="O46" s="45">
        <f t="shared" si="3"/>
        <v>45607299.480000004</v>
      </c>
    </row>
    <row r="47" spans="1:15" x14ac:dyDescent="0.2">
      <c r="A47" s="21">
        <v>5140</v>
      </c>
      <c r="B47" s="21" t="s">
        <v>51</v>
      </c>
      <c r="C47" s="45">
        <v>97846</v>
      </c>
      <c r="D47" s="45">
        <v>74420</v>
      </c>
      <c r="E47" s="45">
        <v>1432723</v>
      </c>
      <c r="F47" s="45">
        <v>52246</v>
      </c>
      <c r="G47" s="45">
        <v>255804</v>
      </c>
      <c r="H47" s="45">
        <v>36050</v>
      </c>
      <c r="I47" s="45">
        <v>90230</v>
      </c>
      <c r="J47" s="45">
        <v>306349</v>
      </c>
      <c r="K47" s="45"/>
      <c r="L47" s="45"/>
      <c r="M47" s="45"/>
      <c r="N47" s="45"/>
      <c r="O47" s="45">
        <f t="shared" si="3"/>
        <v>2345668</v>
      </c>
    </row>
    <row r="48" spans="1:15" x14ac:dyDescent="0.2">
      <c r="A48" s="21">
        <v>5145</v>
      </c>
      <c r="B48" s="21" t="s">
        <v>52</v>
      </c>
      <c r="C48" s="45">
        <v>446656</v>
      </c>
      <c r="D48" s="45">
        <v>2482054.7999999998</v>
      </c>
      <c r="E48" s="45">
        <v>1973756</v>
      </c>
      <c r="F48" s="45">
        <v>880431</v>
      </c>
      <c r="G48" s="45">
        <v>2484711</v>
      </c>
      <c r="H48" s="45">
        <v>1770771.33</v>
      </c>
      <c r="I48" s="45">
        <v>3187613</v>
      </c>
      <c r="J48" s="45">
        <v>1175511</v>
      </c>
      <c r="K48" s="45"/>
      <c r="L48" s="45"/>
      <c r="M48" s="45"/>
      <c r="N48" s="45"/>
      <c r="O48" s="45">
        <f t="shared" si="3"/>
        <v>14401504.129999999</v>
      </c>
    </row>
    <row r="49" spans="1:15" x14ac:dyDescent="0.2">
      <c r="A49" s="21">
        <v>5150</v>
      </c>
      <c r="B49" s="21" t="s">
        <v>53</v>
      </c>
      <c r="C49" s="45">
        <v>1244172.8799999999</v>
      </c>
      <c r="D49" s="45">
        <v>3790998</v>
      </c>
      <c r="E49" s="45">
        <v>388580</v>
      </c>
      <c r="F49" s="45">
        <v>1841913</v>
      </c>
      <c r="G49" s="45">
        <v>401000</v>
      </c>
      <c r="H49" s="45">
        <v>1005805.85</v>
      </c>
      <c r="I49" s="45">
        <v>0</v>
      </c>
      <c r="J49" s="45">
        <v>143290</v>
      </c>
      <c r="K49" s="45"/>
      <c r="L49" s="45"/>
      <c r="M49" s="45"/>
      <c r="N49" s="45"/>
      <c r="O49" s="45">
        <f t="shared" si="3"/>
        <v>8815759.7300000004</v>
      </c>
    </row>
    <row r="50" spans="1:15" x14ac:dyDescent="0.2">
      <c r="A50" s="21">
        <v>5155</v>
      </c>
      <c r="B50" s="21" t="s">
        <v>54</v>
      </c>
      <c r="C50" s="45">
        <v>70000</v>
      </c>
      <c r="D50" s="45">
        <v>1502460</v>
      </c>
      <c r="E50" s="45">
        <v>4206770</v>
      </c>
      <c r="F50" s="45">
        <v>1440928</v>
      </c>
      <c r="G50" s="45">
        <v>617338</v>
      </c>
      <c r="H50" s="45">
        <v>4199478</v>
      </c>
      <c r="I50" s="45">
        <v>1015291</v>
      </c>
      <c r="J50" s="45">
        <v>5393142.9800000004</v>
      </c>
      <c r="K50" s="45"/>
      <c r="L50" s="45"/>
      <c r="M50" s="45"/>
      <c r="N50" s="45"/>
      <c r="O50" s="45">
        <f t="shared" si="3"/>
        <v>18445407.98</v>
      </c>
    </row>
    <row r="51" spans="1:15" x14ac:dyDescent="0.2">
      <c r="A51" s="21">
        <v>5160</v>
      </c>
      <c r="B51" s="21" t="s">
        <v>55</v>
      </c>
      <c r="C51" s="45">
        <v>1735251</v>
      </c>
      <c r="D51" s="45">
        <v>1735243</v>
      </c>
      <c r="E51" s="45">
        <v>1735249</v>
      </c>
      <c r="F51" s="45">
        <v>1735242</v>
      </c>
      <c r="G51" s="45">
        <v>1825503</v>
      </c>
      <c r="H51" s="45">
        <v>1944178</v>
      </c>
      <c r="I51" s="45">
        <v>2066520</v>
      </c>
      <c r="J51" s="45">
        <v>3574681.34</v>
      </c>
      <c r="K51" s="45"/>
      <c r="L51" s="45"/>
      <c r="M51" s="45"/>
      <c r="N51" s="45"/>
      <c r="O51" s="45">
        <f t="shared" si="3"/>
        <v>16351867.34</v>
      </c>
    </row>
    <row r="52" spans="1:15" x14ac:dyDescent="0.2">
      <c r="A52" s="21">
        <v>5165</v>
      </c>
      <c r="B52" s="21" t="s">
        <v>56</v>
      </c>
      <c r="C52" s="45">
        <v>2431337.7200000002</v>
      </c>
      <c r="D52" s="45">
        <v>2431337.75</v>
      </c>
      <c r="E52" s="45">
        <v>2459267.64</v>
      </c>
      <c r="F52" s="45">
        <v>2996553.56</v>
      </c>
      <c r="G52" s="45">
        <v>3186729</v>
      </c>
      <c r="H52" s="45">
        <v>2875091.22</v>
      </c>
      <c r="I52" s="45">
        <v>2589447.42</v>
      </c>
      <c r="J52" s="45">
        <v>2598769.8199999998</v>
      </c>
      <c r="K52" s="45"/>
      <c r="L52" s="45"/>
      <c r="M52" s="45"/>
      <c r="N52" s="45"/>
      <c r="O52" s="45">
        <f t="shared" si="3"/>
        <v>21568534.130000003</v>
      </c>
    </row>
    <row r="53" spans="1:15" ht="12" thickBot="1" x14ac:dyDescent="0.25">
      <c r="A53" s="34">
        <v>5195</v>
      </c>
      <c r="B53" s="34" t="s">
        <v>57</v>
      </c>
      <c r="C53" s="46">
        <v>2132875.96</v>
      </c>
      <c r="D53" s="46">
        <v>3117855.5</v>
      </c>
      <c r="E53" s="46">
        <v>3374876</v>
      </c>
      <c r="F53" s="46">
        <v>1652562</v>
      </c>
      <c r="G53" s="46">
        <v>1921951.5</v>
      </c>
      <c r="H53" s="46">
        <v>2515292.2000000002</v>
      </c>
      <c r="I53" s="46">
        <v>1452471.56</v>
      </c>
      <c r="J53" s="46">
        <v>2475198.5499999998</v>
      </c>
      <c r="K53" s="46"/>
      <c r="L53" s="46"/>
      <c r="M53" s="46"/>
      <c r="N53" s="46"/>
      <c r="O53" s="46">
        <f t="shared" si="3"/>
        <v>18643083.27</v>
      </c>
    </row>
    <row r="54" spans="1:15" ht="12" thickBot="1" x14ac:dyDescent="0.25">
      <c r="A54" s="36"/>
      <c r="B54" s="31" t="s">
        <v>58</v>
      </c>
      <c r="C54" s="47">
        <f t="shared" ref="C54:O54" si="4">SUM(C40:C53)</f>
        <v>95610635.209999979</v>
      </c>
      <c r="D54" s="47">
        <f t="shared" si="4"/>
        <v>104569531.56999999</v>
      </c>
      <c r="E54" s="47">
        <f t="shared" si="4"/>
        <v>117221196.69</v>
      </c>
      <c r="F54" s="47">
        <f t="shared" si="4"/>
        <v>111199116.22</v>
      </c>
      <c r="G54" s="47">
        <f t="shared" si="4"/>
        <v>105929905.18000001</v>
      </c>
      <c r="H54" s="47">
        <f t="shared" si="4"/>
        <v>101701460.88</v>
      </c>
      <c r="I54" s="47">
        <f t="shared" si="4"/>
        <v>111260699.62</v>
      </c>
      <c r="J54" s="47">
        <f t="shared" si="4"/>
        <v>105818872.89999999</v>
      </c>
      <c r="K54" s="58"/>
      <c r="L54" s="58"/>
      <c r="M54" s="58"/>
      <c r="N54" s="70"/>
      <c r="O54" s="51">
        <f t="shared" si="4"/>
        <v>853311418.2700001</v>
      </c>
    </row>
    <row r="55" spans="1:15" x14ac:dyDescent="0.2">
      <c r="B55" s="1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</row>
    <row r="56" spans="1:15" x14ac:dyDescent="0.2">
      <c r="A56" s="21"/>
      <c r="B56" s="22" t="s">
        <v>88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50"/>
    </row>
    <row r="57" spans="1:15" x14ac:dyDescent="0.2">
      <c r="A57" s="21">
        <v>5205</v>
      </c>
      <c r="B57" s="21" t="s">
        <v>44</v>
      </c>
      <c r="C57" s="45">
        <v>31828621</v>
      </c>
      <c r="D57" s="45">
        <v>42319558</v>
      </c>
      <c r="E57" s="45">
        <v>58299598</v>
      </c>
      <c r="F57" s="45">
        <v>53901148</v>
      </c>
      <c r="G57" s="45">
        <v>51722351</v>
      </c>
      <c r="H57" s="45">
        <v>49822345.299999997</v>
      </c>
      <c r="I57" s="45">
        <v>52937176.579999998</v>
      </c>
      <c r="J57" s="45">
        <v>46516249.219999999</v>
      </c>
      <c r="K57" s="45"/>
      <c r="L57" s="45"/>
      <c r="M57" s="45"/>
      <c r="N57" s="45"/>
      <c r="O57" s="45">
        <f t="shared" ref="O57:O71" si="5">SUM(C57:J57)</f>
        <v>387347047.10000002</v>
      </c>
    </row>
    <row r="58" spans="1:15" x14ac:dyDescent="0.2">
      <c r="A58" s="21">
        <v>5210</v>
      </c>
      <c r="B58" s="21" t="s">
        <v>45</v>
      </c>
      <c r="C58" s="45">
        <v>1600000</v>
      </c>
      <c r="D58" s="45">
        <v>1600000</v>
      </c>
      <c r="E58" s="45">
        <v>1600000</v>
      </c>
      <c r="F58" s="45">
        <v>13152500</v>
      </c>
      <c r="G58" s="45">
        <v>1780169.3</v>
      </c>
      <c r="H58" s="45">
        <v>1510437.7</v>
      </c>
      <c r="I58" s="45">
        <v>1600000</v>
      </c>
      <c r="J58" s="45">
        <v>-1600000</v>
      </c>
      <c r="K58" s="45"/>
      <c r="L58" s="45"/>
      <c r="M58" s="45"/>
      <c r="N58" s="45"/>
      <c r="O58" s="45">
        <f t="shared" si="5"/>
        <v>21243107</v>
      </c>
    </row>
    <row r="59" spans="1:15" x14ac:dyDescent="0.2">
      <c r="A59" s="21">
        <v>5215</v>
      </c>
      <c r="B59" s="21" t="s">
        <v>46</v>
      </c>
      <c r="C59" s="45">
        <v>15947293</v>
      </c>
      <c r="D59" s="45">
        <v>17117191</v>
      </c>
      <c r="E59" s="45">
        <v>22994305</v>
      </c>
      <c r="F59" s="45">
        <v>17302156</v>
      </c>
      <c r="G59" s="45">
        <v>22389464</v>
      </c>
      <c r="H59" s="45">
        <v>18777329</v>
      </c>
      <c r="I59" s="45">
        <v>18933743</v>
      </c>
      <c r="J59" s="45">
        <v>20511120</v>
      </c>
      <c r="K59" s="45"/>
      <c r="L59" s="45"/>
      <c r="M59" s="45"/>
      <c r="N59" s="45"/>
      <c r="O59" s="45">
        <f t="shared" si="5"/>
        <v>153972601</v>
      </c>
    </row>
    <row r="60" spans="1:15" x14ac:dyDescent="0.2">
      <c r="A60" s="21">
        <v>5220</v>
      </c>
      <c r="B60" s="21" t="s">
        <v>47</v>
      </c>
      <c r="C60" s="45">
        <v>5033610</v>
      </c>
      <c r="D60" s="45">
        <v>5253610</v>
      </c>
      <c r="E60" s="45">
        <v>5253610</v>
      </c>
      <c r="F60" s="45">
        <v>2833610</v>
      </c>
      <c r="G60" s="45">
        <v>2833610</v>
      </c>
      <c r="H60" s="45">
        <v>2833610</v>
      </c>
      <c r="I60" s="45">
        <v>2833610</v>
      </c>
      <c r="J60" s="45">
        <v>2833610</v>
      </c>
      <c r="K60" s="45"/>
      <c r="L60" s="45"/>
      <c r="M60" s="45"/>
      <c r="N60" s="45"/>
      <c r="O60" s="45">
        <f t="shared" si="5"/>
        <v>29708880</v>
      </c>
    </row>
    <row r="61" spans="1:15" x14ac:dyDescent="0.2">
      <c r="A61" s="21">
        <v>5225</v>
      </c>
      <c r="B61" s="21" t="s">
        <v>48</v>
      </c>
      <c r="C61" s="45">
        <v>0</v>
      </c>
      <c r="D61" s="45">
        <v>200000</v>
      </c>
      <c r="E61" s="45">
        <v>166666.67000000001</v>
      </c>
      <c r="F61" s="45">
        <v>366666.67</v>
      </c>
      <c r="G61" s="45">
        <v>166666.67000000001</v>
      </c>
      <c r="H61" s="45">
        <v>166666.67000000001</v>
      </c>
      <c r="I61" s="45">
        <v>366666.67</v>
      </c>
      <c r="J61" s="45">
        <v>166666.66</v>
      </c>
      <c r="K61" s="45"/>
      <c r="L61" s="45"/>
      <c r="M61" s="45"/>
      <c r="N61" s="45"/>
      <c r="O61" s="45">
        <f t="shared" si="5"/>
        <v>1600000.01</v>
      </c>
    </row>
    <row r="62" spans="1:15" x14ac:dyDescent="0.2">
      <c r="A62" s="21">
        <v>5230</v>
      </c>
      <c r="B62" s="21" t="s">
        <v>49</v>
      </c>
      <c r="C62" s="45">
        <v>3412576.3</v>
      </c>
      <c r="D62" s="45">
        <v>3375356.84</v>
      </c>
      <c r="E62" s="45">
        <v>3517404.14</v>
      </c>
      <c r="F62" s="45">
        <v>3393966.3</v>
      </c>
      <c r="G62" s="45">
        <v>3473966.32</v>
      </c>
      <c r="H62" s="45">
        <v>3470694.19</v>
      </c>
      <c r="I62" s="45">
        <v>3470694.2</v>
      </c>
      <c r="J62" s="45">
        <v>3470694.21</v>
      </c>
      <c r="K62" s="45"/>
      <c r="L62" s="45"/>
      <c r="M62" s="45"/>
      <c r="N62" s="45"/>
      <c r="O62" s="45">
        <f t="shared" si="5"/>
        <v>27585352.5</v>
      </c>
    </row>
    <row r="63" spans="1:15" x14ac:dyDescent="0.2">
      <c r="A63" s="21">
        <v>5235</v>
      </c>
      <c r="B63" s="21" t="s">
        <v>50</v>
      </c>
      <c r="C63" s="45">
        <v>151881368.91999999</v>
      </c>
      <c r="D63" s="45">
        <v>162373666.28999999</v>
      </c>
      <c r="E63" s="45">
        <v>155339577.55000001</v>
      </c>
      <c r="F63" s="45">
        <v>141547674.78999999</v>
      </c>
      <c r="G63" s="45">
        <v>159772142.75999999</v>
      </c>
      <c r="H63" s="45">
        <v>118105047.05</v>
      </c>
      <c r="I63" s="45">
        <v>121423194.18000001</v>
      </c>
      <c r="J63" s="45">
        <v>105779710.69</v>
      </c>
      <c r="K63" s="45"/>
      <c r="L63" s="45"/>
      <c r="M63" s="45"/>
      <c r="N63" s="45"/>
      <c r="O63" s="45">
        <f t="shared" si="5"/>
        <v>1116222382.23</v>
      </c>
    </row>
    <row r="64" spans="1:15" x14ac:dyDescent="0.2">
      <c r="A64" s="21">
        <v>5240</v>
      </c>
      <c r="B64" s="21" t="s">
        <v>51</v>
      </c>
      <c r="C64" s="45">
        <v>29040</v>
      </c>
      <c r="D64" s="45">
        <v>7260</v>
      </c>
      <c r="E64" s="45">
        <v>94840</v>
      </c>
      <c r="F64" s="45">
        <v>7239</v>
      </c>
      <c r="G64" s="45">
        <v>12086</v>
      </c>
      <c r="H64" s="45">
        <v>0</v>
      </c>
      <c r="I64" s="45">
        <v>37239</v>
      </c>
      <c r="J64" s="45">
        <v>0</v>
      </c>
      <c r="K64" s="45"/>
      <c r="L64" s="45"/>
      <c r="M64" s="45"/>
      <c r="N64" s="45"/>
      <c r="O64" s="45">
        <f t="shared" si="5"/>
        <v>187704</v>
      </c>
    </row>
    <row r="65" spans="1:15" x14ac:dyDescent="0.2">
      <c r="A65" s="21">
        <v>5245</v>
      </c>
      <c r="B65" s="21" t="s">
        <v>52</v>
      </c>
      <c r="C65" s="45">
        <v>1869300</v>
      </c>
      <c r="D65" s="45">
        <v>613800</v>
      </c>
      <c r="E65" s="45">
        <v>2630338</v>
      </c>
      <c r="F65" s="45">
        <v>1551432</v>
      </c>
      <c r="G65" s="45">
        <v>145600</v>
      </c>
      <c r="H65" s="45">
        <v>1557204</v>
      </c>
      <c r="I65" s="45">
        <v>1756681</v>
      </c>
      <c r="J65" s="45">
        <v>677239</v>
      </c>
      <c r="K65" s="45"/>
      <c r="L65" s="45"/>
      <c r="M65" s="45"/>
      <c r="N65" s="45"/>
      <c r="O65" s="45">
        <f t="shared" si="5"/>
        <v>10801594</v>
      </c>
    </row>
    <row r="66" spans="1:15" x14ac:dyDescent="0.2">
      <c r="A66" s="21">
        <v>5250</v>
      </c>
      <c r="B66" s="21" t="s">
        <v>53</v>
      </c>
      <c r="C66" s="45">
        <v>21600</v>
      </c>
      <c r="D66" s="45">
        <v>45580</v>
      </c>
      <c r="E66" s="45">
        <v>146552</v>
      </c>
      <c r="F66" s="45">
        <v>415862</v>
      </c>
      <c r="G66" s="45">
        <v>1351143</v>
      </c>
      <c r="H66" s="45">
        <v>0</v>
      </c>
      <c r="I66" s="45">
        <v>109290.04</v>
      </c>
      <c r="J66" s="45">
        <v>124359</v>
      </c>
      <c r="K66" s="45"/>
      <c r="L66" s="45"/>
      <c r="M66" s="45"/>
      <c r="N66" s="45"/>
      <c r="O66" s="45">
        <f t="shared" si="5"/>
        <v>2214386.04</v>
      </c>
    </row>
    <row r="67" spans="1:15" x14ac:dyDescent="0.2">
      <c r="A67" s="21">
        <v>5255</v>
      </c>
      <c r="B67" s="21" t="s">
        <v>54</v>
      </c>
      <c r="C67" s="45">
        <v>2547393</v>
      </c>
      <c r="D67" s="45">
        <v>449076</v>
      </c>
      <c r="E67" s="45">
        <v>6063080</v>
      </c>
      <c r="F67" s="45">
        <v>3827361</v>
      </c>
      <c r="G67" s="45">
        <v>4859313</v>
      </c>
      <c r="H67" s="45">
        <v>6805461</v>
      </c>
      <c r="I67" s="45">
        <v>3904923.6</v>
      </c>
      <c r="J67" s="45">
        <v>638648</v>
      </c>
      <c r="K67" s="45"/>
      <c r="L67" s="45"/>
      <c r="M67" s="45"/>
      <c r="N67" s="45"/>
      <c r="O67" s="45">
        <f t="shared" si="5"/>
        <v>29095255.600000001</v>
      </c>
    </row>
    <row r="68" spans="1:15" x14ac:dyDescent="0.2">
      <c r="A68" s="21">
        <v>5260</v>
      </c>
      <c r="B68" s="21" t="s">
        <v>55</v>
      </c>
      <c r="C68" s="45">
        <v>3729937</v>
      </c>
      <c r="D68" s="45">
        <v>3729935</v>
      </c>
      <c r="E68" s="45">
        <v>3705708</v>
      </c>
      <c r="F68" s="45">
        <v>3772119</v>
      </c>
      <c r="G68" s="45">
        <v>3811900</v>
      </c>
      <c r="H68" s="45">
        <v>3834010</v>
      </c>
      <c r="I68" s="45">
        <v>3834010</v>
      </c>
      <c r="J68" s="45">
        <v>3834010</v>
      </c>
      <c r="K68" s="45"/>
      <c r="L68" s="45"/>
      <c r="M68" s="45"/>
      <c r="N68" s="45"/>
      <c r="O68" s="45">
        <f t="shared" si="5"/>
        <v>30251629</v>
      </c>
    </row>
    <row r="69" spans="1:15" x14ac:dyDescent="0.2">
      <c r="A69" s="21">
        <v>5265</v>
      </c>
      <c r="B69" s="21" t="s">
        <v>56</v>
      </c>
      <c r="C69" s="45">
        <v>0</v>
      </c>
      <c r="D69" s="45">
        <v>0</v>
      </c>
      <c r="E69" s="45">
        <v>100782.92</v>
      </c>
      <c r="F69" s="45">
        <v>251957.3</v>
      </c>
      <c r="G69" s="45">
        <v>251957.29</v>
      </c>
      <c r="H69" s="45">
        <v>251957.3</v>
      </c>
      <c r="I69" s="45">
        <v>251957.29</v>
      </c>
      <c r="J69" s="45">
        <v>251957.3</v>
      </c>
      <c r="K69" s="45"/>
      <c r="L69" s="45"/>
      <c r="M69" s="45"/>
      <c r="N69" s="45"/>
      <c r="O69" s="45">
        <f t="shared" si="5"/>
        <v>1360569.4000000001</v>
      </c>
    </row>
    <row r="70" spans="1:15" x14ac:dyDescent="0.2">
      <c r="A70" s="21">
        <v>5295</v>
      </c>
      <c r="B70" s="21" t="s">
        <v>57</v>
      </c>
      <c r="C70" s="45">
        <v>7983109.5999999996</v>
      </c>
      <c r="D70" s="45">
        <v>19249779.859999999</v>
      </c>
      <c r="E70" s="45">
        <v>17360342.399999999</v>
      </c>
      <c r="F70" s="45">
        <v>10848154.699999999</v>
      </c>
      <c r="G70" s="45">
        <v>11373645</v>
      </c>
      <c r="H70" s="45">
        <v>5615176.5</v>
      </c>
      <c r="I70" s="45">
        <v>15053246</v>
      </c>
      <c r="J70" s="45">
        <v>13426220</v>
      </c>
      <c r="K70" s="45"/>
      <c r="L70" s="45"/>
      <c r="M70" s="45"/>
      <c r="N70" s="45"/>
      <c r="O70" s="45">
        <f t="shared" si="5"/>
        <v>100909674.06</v>
      </c>
    </row>
    <row r="71" spans="1:15" ht="12" thickBot="1" x14ac:dyDescent="0.25">
      <c r="A71" s="34">
        <v>5299</v>
      </c>
      <c r="B71" s="34" t="s">
        <v>59</v>
      </c>
      <c r="C71" s="46">
        <v>22727579</v>
      </c>
      <c r="D71" s="46">
        <v>22727579.02</v>
      </c>
      <c r="E71" s="46">
        <v>22727579.02</v>
      </c>
      <c r="F71" s="46">
        <v>22727579</v>
      </c>
      <c r="G71" s="46">
        <v>22727579</v>
      </c>
      <c r="H71" s="46">
        <v>22727579</v>
      </c>
      <c r="I71" s="46">
        <v>22727579</v>
      </c>
      <c r="J71" s="46">
        <v>22727579</v>
      </c>
      <c r="K71" s="46"/>
      <c r="L71" s="46"/>
      <c r="M71" s="46"/>
      <c r="N71" s="46"/>
      <c r="O71" s="46">
        <f t="shared" si="5"/>
        <v>181820632.03999999</v>
      </c>
    </row>
    <row r="72" spans="1:15" ht="12" thickBot="1" x14ac:dyDescent="0.25">
      <c r="A72" s="36"/>
      <c r="B72" s="31" t="s">
        <v>60</v>
      </c>
      <c r="C72" s="47">
        <f t="shared" ref="C72:O72" si="6">SUM(C57:C71)</f>
        <v>248611427.81999996</v>
      </c>
      <c r="D72" s="47">
        <f t="shared" si="6"/>
        <v>279062392.00999999</v>
      </c>
      <c r="E72" s="47">
        <f t="shared" si="6"/>
        <v>300000383.69999999</v>
      </c>
      <c r="F72" s="47">
        <f t="shared" si="6"/>
        <v>275899425.75999999</v>
      </c>
      <c r="G72" s="47">
        <f t="shared" si="6"/>
        <v>286671593.33999997</v>
      </c>
      <c r="H72" s="47">
        <f t="shared" si="6"/>
        <v>235477517.71000001</v>
      </c>
      <c r="I72" s="47">
        <f t="shared" si="6"/>
        <v>249240010.55999997</v>
      </c>
      <c r="J72" s="47">
        <f t="shared" si="6"/>
        <v>219358063.07999998</v>
      </c>
      <c r="K72" s="58"/>
      <c r="L72" s="58"/>
      <c r="M72" s="58"/>
      <c r="N72" s="47"/>
      <c r="O72" s="48">
        <f t="shared" si="6"/>
        <v>2094320813.98</v>
      </c>
    </row>
    <row r="73" spans="1:15" ht="12" thickBot="1" x14ac:dyDescent="0.25">
      <c r="B73" s="15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30" customHeight="1" thickBot="1" x14ac:dyDescent="0.25">
      <c r="A74" s="39"/>
      <c r="B74" s="66" t="s">
        <v>95</v>
      </c>
      <c r="C74" s="59">
        <f>+C54+C72</f>
        <v>344222063.02999997</v>
      </c>
      <c r="D74" s="59">
        <f t="shared" ref="D74:O74" si="7">+D54+D72</f>
        <v>383631923.57999998</v>
      </c>
      <c r="E74" s="59">
        <f t="shared" si="7"/>
        <v>417221580.38999999</v>
      </c>
      <c r="F74" s="59">
        <f t="shared" si="7"/>
        <v>387098541.98000002</v>
      </c>
      <c r="G74" s="59">
        <f t="shared" si="7"/>
        <v>392601498.51999998</v>
      </c>
      <c r="H74" s="59">
        <f t="shared" si="7"/>
        <v>337178978.59000003</v>
      </c>
      <c r="I74" s="59">
        <f t="shared" si="7"/>
        <v>360500710.17999995</v>
      </c>
      <c r="J74" s="59">
        <f t="shared" si="7"/>
        <v>325176935.97999996</v>
      </c>
      <c r="K74" s="59"/>
      <c r="L74" s="59"/>
      <c r="M74" s="59"/>
      <c r="N74" s="59"/>
      <c r="O74" s="59">
        <f t="shared" si="7"/>
        <v>2947632232.25</v>
      </c>
    </row>
    <row r="75" spans="1:15" ht="12" thickBot="1" x14ac:dyDescent="0.25">
      <c r="B75" s="15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1:15" ht="12" hidden="1" thickBot="1" x14ac:dyDescent="0.25">
      <c r="B76" s="15" t="s">
        <v>62</v>
      </c>
      <c r="C76" s="49">
        <f t="shared" ref="C76:O76" si="8">+C38-C74</f>
        <v>-123091539.32999969</v>
      </c>
      <c r="D76" s="49">
        <f t="shared" si="8"/>
        <v>153080360.34999985</v>
      </c>
      <c r="E76" s="49">
        <f t="shared" si="8"/>
        <v>248794761.09000003</v>
      </c>
      <c r="F76" s="49">
        <f t="shared" si="8"/>
        <v>197232447.66000032</v>
      </c>
      <c r="G76" s="49">
        <f t="shared" si="8"/>
        <v>290573526.84000015</v>
      </c>
      <c r="H76" s="49">
        <f t="shared" si="8"/>
        <v>221266336.60999978</v>
      </c>
      <c r="I76" s="49">
        <f t="shared" si="8"/>
        <v>-11269649.48999989</v>
      </c>
      <c r="J76" s="49">
        <f t="shared" si="8"/>
        <v>72167510.020000041</v>
      </c>
      <c r="K76" s="49"/>
      <c r="L76" s="49"/>
      <c r="M76" s="49"/>
      <c r="N76" s="49"/>
      <c r="O76" s="49">
        <f t="shared" si="8"/>
        <v>1048753753.7499962</v>
      </c>
    </row>
    <row r="77" spans="1:15" ht="12" hidden="1" thickBot="1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3"/>
    </row>
    <row r="78" spans="1:15" ht="12" hidden="1" thickBot="1" x14ac:dyDescent="0.25">
      <c r="A78" s="18">
        <v>4205</v>
      </c>
      <c r="B78" s="18" t="s">
        <v>63</v>
      </c>
      <c r="C78" s="52">
        <v>67001945</v>
      </c>
      <c r="D78" s="52">
        <v>3542722</v>
      </c>
      <c r="E78" s="52">
        <v>4833968</v>
      </c>
      <c r="F78" s="52">
        <v>4798427</v>
      </c>
      <c r="G78" s="52">
        <v>5107445</v>
      </c>
      <c r="H78" s="52">
        <v>3141200</v>
      </c>
      <c r="I78" s="52">
        <v>13615209</v>
      </c>
      <c r="J78" s="52">
        <v>9440795</v>
      </c>
      <c r="K78" s="52"/>
      <c r="L78" s="52"/>
      <c r="M78" s="52"/>
      <c r="N78" s="52"/>
      <c r="O78" s="52">
        <f t="shared" ref="O78:O85" si="9">SUM(C78:J78)</f>
        <v>111481711</v>
      </c>
    </row>
    <row r="79" spans="1:15" ht="12" hidden="1" thickBot="1" x14ac:dyDescent="0.25">
      <c r="A79" s="18">
        <v>4210</v>
      </c>
      <c r="B79" s="18" t="s">
        <v>64</v>
      </c>
      <c r="C79" s="52">
        <v>106260104.43000001</v>
      </c>
      <c r="D79" s="52">
        <v>139652396.78999999</v>
      </c>
      <c r="E79" s="52">
        <v>71038433.269999996</v>
      </c>
      <c r="F79" s="52">
        <v>78732287</v>
      </c>
      <c r="G79" s="52">
        <v>106068655.54000001</v>
      </c>
      <c r="H79" s="52">
        <v>106575665.7</v>
      </c>
      <c r="I79" s="52">
        <v>84377740</v>
      </c>
      <c r="J79" s="52">
        <v>221452159.16999999</v>
      </c>
      <c r="K79" s="52"/>
      <c r="L79" s="52"/>
      <c r="M79" s="52"/>
      <c r="N79" s="52"/>
      <c r="O79" s="52">
        <f t="shared" si="9"/>
        <v>914157441.89999998</v>
      </c>
    </row>
    <row r="80" spans="1:15" ht="12" hidden="1" thickBot="1" x14ac:dyDescent="0.25">
      <c r="A80" s="18">
        <v>4230</v>
      </c>
      <c r="B80" s="18" t="s">
        <v>45</v>
      </c>
      <c r="C80" s="52">
        <v>1000000</v>
      </c>
      <c r="D80" s="52">
        <v>1000000</v>
      </c>
      <c r="E80" s="52">
        <v>1000000</v>
      </c>
      <c r="F80" s="52">
        <v>1000000</v>
      </c>
      <c r="G80" s="52">
        <v>1000000</v>
      </c>
      <c r="H80" s="52">
        <v>1000000</v>
      </c>
      <c r="I80" s="52">
        <v>1000000</v>
      </c>
      <c r="J80" s="52">
        <v>1000000</v>
      </c>
      <c r="K80" s="52"/>
      <c r="L80" s="52"/>
      <c r="M80" s="52"/>
      <c r="N80" s="52"/>
      <c r="O80" s="52">
        <f t="shared" si="9"/>
        <v>8000000</v>
      </c>
    </row>
    <row r="81" spans="1:15" ht="12" hidden="1" thickBot="1" x14ac:dyDescent="0.25">
      <c r="A81" s="18">
        <v>4245</v>
      </c>
      <c r="B81" s="18" t="s">
        <v>65</v>
      </c>
      <c r="C81" s="52">
        <v>0</v>
      </c>
      <c r="D81" s="52">
        <v>4614760</v>
      </c>
      <c r="E81" s="52">
        <v>0</v>
      </c>
      <c r="F81" s="52">
        <v>0</v>
      </c>
      <c r="G81" s="52">
        <v>8500000</v>
      </c>
      <c r="H81" s="52">
        <v>0</v>
      </c>
      <c r="I81" s="52">
        <v>50000</v>
      </c>
      <c r="J81" s="52">
        <v>0</v>
      </c>
      <c r="K81" s="52"/>
      <c r="L81" s="52"/>
      <c r="M81" s="52"/>
      <c r="N81" s="52"/>
      <c r="O81" s="52">
        <f t="shared" si="9"/>
        <v>13164760</v>
      </c>
    </row>
    <row r="82" spans="1:15" ht="12" hidden="1" thickBot="1" x14ac:dyDescent="0.25">
      <c r="A82" s="18">
        <v>4250</v>
      </c>
      <c r="B82" s="18" t="s">
        <v>66</v>
      </c>
      <c r="C82" s="52">
        <v>181260778.59999999</v>
      </c>
      <c r="D82" s="52">
        <v>109103081.76000001</v>
      </c>
      <c r="E82" s="52">
        <v>630525.97</v>
      </c>
      <c r="F82" s="52">
        <v>77073092.719999999</v>
      </c>
      <c r="G82" s="52">
        <v>89756030.310000002</v>
      </c>
      <c r="H82" s="52">
        <v>30791148.670000002</v>
      </c>
      <c r="I82" s="52">
        <v>65994327</v>
      </c>
      <c r="J82" s="52">
        <v>49647649</v>
      </c>
      <c r="K82" s="52"/>
      <c r="L82" s="52"/>
      <c r="M82" s="52"/>
      <c r="N82" s="52"/>
      <c r="O82" s="52">
        <f t="shared" si="9"/>
        <v>604256634.03000009</v>
      </c>
    </row>
    <row r="83" spans="1:15" ht="12" hidden="1" thickBot="1" x14ac:dyDescent="0.25">
      <c r="A83" s="18">
        <v>4255</v>
      </c>
      <c r="B83" s="65" t="s">
        <v>67</v>
      </c>
      <c r="C83" s="52">
        <v>0</v>
      </c>
      <c r="D83" s="52">
        <v>0</v>
      </c>
      <c r="E83" s="52">
        <v>0</v>
      </c>
      <c r="F83" s="52">
        <v>0</v>
      </c>
      <c r="G83" s="52">
        <v>40366917</v>
      </c>
      <c r="H83" s="52">
        <v>0</v>
      </c>
      <c r="I83" s="52">
        <v>0</v>
      </c>
      <c r="J83" s="52">
        <v>0</v>
      </c>
      <c r="K83" s="52"/>
      <c r="L83" s="52"/>
      <c r="M83" s="52"/>
      <c r="N83" s="52"/>
      <c r="O83" s="52">
        <f t="shared" si="9"/>
        <v>40366917</v>
      </c>
    </row>
    <row r="84" spans="1:15" ht="12" hidden="1" thickBot="1" x14ac:dyDescent="0.25">
      <c r="A84" s="18">
        <v>4265</v>
      </c>
      <c r="B84" s="18" t="s">
        <v>68</v>
      </c>
      <c r="C84" s="52">
        <v>0</v>
      </c>
      <c r="D84" s="52">
        <v>0</v>
      </c>
      <c r="E84" s="52">
        <v>0</v>
      </c>
      <c r="F84" s="52">
        <v>940000</v>
      </c>
      <c r="G84" s="52">
        <v>0</v>
      </c>
      <c r="H84" s="52">
        <v>0</v>
      </c>
      <c r="I84" s="52">
        <v>0</v>
      </c>
      <c r="J84" s="52">
        <v>0</v>
      </c>
      <c r="K84" s="52"/>
      <c r="L84" s="52"/>
      <c r="M84" s="52"/>
      <c r="N84" s="52"/>
      <c r="O84" s="52">
        <f t="shared" si="9"/>
        <v>940000</v>
      </c>
    </row>
    <row r="85" spans="1:15" ht="12" hidden="1" thickBot="1" x14ac:dyDescent="0.25">
      <c r="A85" s="18">
        <v>4295</v>
      </c>
      <c r="B85" s="18" t="s">
        <v>57</v>
      </c>
      <c r="C85" s="52">
        <v>1994.5</v>
      </c>
      <c r="D85" s="52">
        <v>3342.65</v>
      </c>
      <c r="E85" s="52">
        <v>5608.64</v>
      </c>
      <c r="F85" s="52">
        <v>1379.2</v>
      </c>
      <c r="G85" s="52">
        <v>1222.7</v>
      </c>
      <c r="H85" s="52">
        <v>8135.19</v>
      </c>
      <c r="I85" s="52">
        <v>701.34</v>
      </c>
      <c r="J85" s="52">
        <v>46401841.149999999</v>
      </c>
      <c r="K85" s="52"/>
      <c r="L85" s="52"/>
      <c r="M85" s="52"/>
      <c r="N85" s="52"/>
      <c r="O85" s="52">
        <f t="shared" si="9"/>
        <v>46424225.369999997</v>
      </c>
    </row>
    <row r="86" spans="1:15" ht="12" hidden="1" thickBot="1" x14ac:dyDescent="0.25">
      <c r="B86" s="15" t="s">
        <v>69</v>
      </c>
      <c r="C86" s="49">
        <f t="shared" ref="C86:O86" si="10">SUM(C78:C85)</f>
        <v>355524822.52999997</v>
      </c>
      <c r="D86" s="49">
        <f t="shared" si="10"/>
        <v>257916303.20000002</v>
      </c>
      <c r="E86" s="49">
        <f t="shared" si="10"/>
        <v>77508535.879999995</v>
      </c>
      <c r="F86" s="49">
        <f t="shared" si="10"/>
        <v>162545185.91999999</v>
      </c>
      <c r="G86" s="49">
        <f t="shared" si="10"/>
        <v>250800270.55000001</v>
      </c>
      <c r="H86" s="49">
        <f t="shared" si="10"/>
        <v>141516149.56</v>
      </c>
      <c r="I86" s="49">
        <f t="shared" si="10"/>
        <v>165037977.34</v>
      </c>
      <c r="J86" s="49">
        <f t="shared" si="10"/>
        <v>327942444.31999993</v>
      </c>
      <c r="K86" s="49"/>
      <c r="L86" s="49"/>
      <c r="M86" s="49"/>
      <c r="N86" s="49"/>
      <c r="O86" s="49">
        <f t="shared" si="10"/>
        <v>1738791689.3</v>
      </c>
    </row>
    <row r="87" spans="1:15" ht="12" thickBot="1" x14ac:dyDescent="0.25">
      <c r="A87" s="39"/>
      <c r="B87" s="40" t="s">
        <v>96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47"/>
      <c r="O87" s="55"/>
    </row>
    <row r="88" spans="1:15" x14ac:dyDescent="0.2">
      <c r="A88" s="28">
        <v>5305</v>
      </c>
      <c r="B88" s="28" t="s">
        <v>64</v>
      </c>
      <c r="C88" s="56">
        <v>136853282.22999999</v>
      </c>
      <c r="D88" s="56">
        <v>104208243.11</v>
      </c>
      <c r="E88" s="56">
        <v>65916102.399999999</v>
      </c>
      <c r="F88" s="56">
        <v>67467400.909999996</v>
      </c>
      <c r="G88" s="56">
        <v>57952980.960000001</v>
      </c>
      <c r="H88" s="56">
        <v>102787976.76000001</v>
      </c>
      <c r="I88" s="56">
        <v>124947845.08</v>
      </c>
      <c r="J88" s="56">
        <v>68244736.799999997</v>
      </c>
      <c r="K88" s="56"/>
      <c r="L88" s="56"/>
      <c r="M88" s="56"/>
      <c r="N88" s="56"/>
      <c r="O88" s="56">
        <f>SUM(C88:J88)</f>
        <v>728378568.24999988</v>
      </c>
    </row>
    <row r="89" spans="1:15" x14ac:dyDescent="0.2">
      <c r="A89" s="21">
        <v>5310</v>
      </c>
      <c r="B89" s="21" t="s">
        <v>70</v>
      </c>
      <c r="C89" s="45">
        <v>0</v>
      </c>
      <c r="D89" s="45">
        <v>0</v>
      </c>
      <c r="E89" s="45">
        <v>0</v>
      </c>
      <c r="F89" s="45">
        <v>0</v>
      </c>
      <c r="G89" s="45">
        <v>8647933.7200000007</v>
      </c>
      <c r="H89" s="45">
        <v>0</v>
      </c>
      <c r="I89" s="45">
        <v>0</v>
      </c>
      <c r="J89" s="45">
        <v>0</v>
      </c>
      <c r="K89" s="45"/>
      <c r="L89" s="45"/>
      <c r="M89" s="45"/>
      <c r="N89" s="45"/>
      <c r="O89" s="45">
        <f>SUM(C89:J89)</f>
        <v>8647933.7200000007</v>
      </c>
    </row>
    <row r="90" spans="1:15" x14ac:dyDescent="0.2">
      <c r="A90" s="21">
        <v>5315</v>
      </c>
      <c r="B90" s="21" t="s">
        <v>71</v>
      </c>
      <c r="C90" s="45">
        <v>11017885.35</v>
      </c>
      <c r="D90" s="45">
        <v>5555350</v>
      </c>
      <c r="E90" s="45">
        <v>3187330.05</v>
      </c>
      <c r="F90" s="45">
        <v>3442532</v>
      </c>
      <c r="G90" s="45">
        <v>2922845</v>
      </c>
      <c r="H90" s="45">
        <v>2895341</v>
      </c>
      <c r="I90" s="45">
        <v>2873686</v>
      </c>
      <c r="J90" s="45">
        <v>11906361</v>
      </c>
      <c r="K90" s="45"/>
      <c r="L90" s="45"/>
      <c r="M90" s="45"/>
      <c r="N90" s="45"/>
      <c r="O90" s="45">
        <f>SUM(C90:J90)</f>
        <v>43801330.399999999</v>
      </c>
    </row>
    <row r="91" spans="1:15" ht="12" thickBot="1" x14ac:dyDescent="0.25">
      <c r="A91" s="34">
        <v>5395</v>
      </c>
      <c r="B91" s="34" t="s">
        <v>72</v>
      </c>
      <c r="C91" s="46">
        <v>3168788.2</v>
      </c>
      <c r="D91" s="46">
        <v>6230803.3600000003</v>
      </c>
      <c r="E91" s="46">
        <v>4838692.9800000004</v>
      </c>
      <c r="F91" s="46">
        <v>3900290.05</v>
      </c>
      <c r="G91" s="46">
        <v>8929363.8900000006</v>
      </c>
      <c r="H91" s="46">
        <v>3142713</v>
      </c>
      <c r="I91" s="46">
        <v>3628298.01</v>
      </c>
      <c r="J91" s="46">
        <v>1918150.4</v>
      </c>
      <c r="K91" s="46"/>
      <c r="L91" s="46"/>
      <c r="M91" s="46"/>
      <c r="N91" s="46"/>
      <c r="O91" s="46">
        <f>SUM(C91:J91)</f>
        <v>35757099.890000001</v>
      </c>
    </row>
    <row r="92" spans="1:15" ht="12" thickBot="1" x14ac:dyDescent="0.25">
      <c r="A92" s="36"/>
      <c r="B92" s="31" t="s">
        <v>73</v>
      </c>
      <c r="C92" s="47">
        <f t="shared" ref="C92:O92" si="11">SUM(C88:C91)</f>
        <v>151039955.77999997</v>
      </c>
      <c r="D92" s="47">
        <f t="shared" si="11"/>
        <v>115994396.47</v>
      </c>
      <c r="E92" s="47">
        <f t="shared" si="11"/>
        <v>73942125.430000007</v>
      </c>
      <c r="F92" s="47">
        <f t="shared" si="11"/>
        <v>74810222.959999993</v>
      </c>
      <c r="G92" s="47">
        <f t="shared" si="11"/>
        <v>78453123.570000008</v>
      </c>
      <c r="H92" s="47">
        <f t="shared" si="11"/>
        <v>108826030.76000001</v>
      </c>
      <c r="I92" s="47">
        <f t="shared" si="11"/>
        <v>131449829.09</v>
      </c>
      <c r="J92" s="47">
        <f t="shared" si="11"/>
        <v>82069248.200000003</v>
      </c>
      <c r="K92" s="58"/>
      <c r="L92" s="58"/>
      <c r="M92" s="58"/>
      <c r="N92" s="47"/>
      <c r="O92" s="48">
        <f t="shared" si="11"/>
        <v>816584932.25999987</v>
      </c>
    </row>
    <row r="93" spans="1:15" x14ac:dyDescent="0.2">
      <c r="B93" s="15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1:15" hidden="1" x14ac:dyDescent="0.2">
      <c r="B94" s="15" t="s">
        <v>74</v>
      </c>
      <c r="C94" s="49">
        <f>+C86-C92</f>
        <v>204484866.75</v>
      </c>
      <c r="D94" s="49">
        <f t="shared" ref="D94:O94" si="12">+D86-D92</f>
        <v>141921906.73000002</v>
      </c>
      <c r="E94" s="49">
        <f t="shared" si="12"/>
        <v>3566410.4499999881</v>
      </c>
      <c r="F94" s="49">
        <f t="shared" si="12"/>
        <v>87734962.959999993</v>
      </c>
      <c r="G94" s="49">
        <f t="shared" si="12"/>
        <v>172347146.98000002</v>
      </c>
      <c r="H94" s="49">
        <f t="shared" si="12"/>
        <v>32690118.799999997</v>
      </c>
      <c r="I94" s="49">
        <f t="shared" si="12"/>
        <v>33588148.25</v>
      </c>
      <c r="J94" s="49">
        <f t="shared" si="12"/>
        <v>245873196.11999995</v>
      </c>
      <c r="K94" s="49"/>
      <c r="L94" s="49"/>
      <c r="M94" s="49"/>
      <c r="N94" s="49"/>
      <c r="O94" s="49">
        <f t="shared" si="12"/>
        <v>922206757.04000008</v>
      </c>
    </row>
    <row r="95" spans="1:15" hidden="1" x14ac:dyDescent="0.2">
      <c r="B95" s="15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1:15" hidden="1" x14ac:dyDescent="0.2">
      <c r="B96" s="15" t="s">
        <v>75</v>
      </c>
      <c r="C96" s="49">
        <f>+C76+C94</f>
        <v>81393327.420000315</v>
      </c>
      <c r="D96" s="49">
        <f t="shared" ref="D96:O96" si="13">+D76+D94</f>
        <v>295002267.07999986</v>
      </c>
      <c r="E96" s="49">
        <f t="shared" si="13"/>
        <v>252361171.54000002</v>
      </c>
      <c r="F96" s="49">
        <f t="shared" si="13"/>
        <v>284967410.6200003</v>
      </c>
      <c r="G96" s="49">
        <f t="shared" si="13"/>
        <v>462920673.82000017</v>
      </c>
      <c r="H96" s="49">
        <f t="shared" si="13"/>
        <v>253956455.40999979</v>
      </c>
      <c r="I96" s="49">
        <f t="shared" si="13"/>
        <v>22318498.76000011</v>
      </c>
      <c r="J96" s="49">
        <f t="shared" si="13"/>
        <v>318040706.13999999</v>
      </c>
      <c r="K96" s="49"/>
      <c r="L96" s="49"/>
      <c r="M96" s="49"/>
      <c r="N96" s="49"/>
      <c r="O96" s="49">
        <f t="shared" si="13"/>
        <v>1970960510.7899961</v>
      </c>
    </row>
    <row r="97" spans="1:15" x14ac:dyDescent="0.2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3"/>
    </row>
    <row r="98" spans="1:15" x14ac:dyDescent="0.2">
      <c r="A98" s="21">
        <v>5405</v>
      </c>
      <c r="B98" s="21" t="s">
        <v>76</v>
      </c>
      <c r="C98" s="45">
        <v>33019000</v>
      </c>
      <c r="D98" s="45">
        <v>102846000</v>
      </c>
      <c r="E98" s="45">
        <v>87471000</v>
      </c>
      <c r="F98" s="45">
        <v>-123798915</v>
      </c>
      <c r="G98" s="45">
        <v>124791000</v>
      </c>
      <c r="H98" s="45">
        <v>31320207</v>
      </c>
      <c r="I98" s="45">
        <v>11078935</v>
      </c>
      <c r="J98" s="45">
        <v>110833773</v>
      </c>
      <c r="K98" s="45"/>
      <c r="L98" s="45"/>
      <c r="M98" s="45"/>
      <c r="N98" s="45"/>
      <c r="O98" s="45">
        <f>SUM(C98:J98)</f>
        <v>377561000</v>
      </c>
    </row>
    <row r="99" spans="1:15" ht="12" thickBot="1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1:15" ht="12" thickBot="1" x14ac:dyDescent="0.25">
      <c r="B100" s="24" t="s">
        <v>94</v>
      </c>
      <c r="C100" s="32" t="s">
        <v>28</v>
      </c>
      <c r="D100" s="32" t="s">
        <v>29</v>
      </c>
      <c r="E100" s="32" t="s">
        <v>30</v>
      </c>
      <c r="F100" s="32" t="s">
        <v>31</v>
      </c>
      <c r="G100" s="32" t="s">
        <v>32</v>
      </c>
      <c r="H100" s="32" t="s">
        <v>33</v>
      </c>
      <c r="I100" s="32" t="s">
        <v>34</v>
      </c>
      <c r="J100" s="32" t="s">
        <v>35</v>
      </c>
      <c r="K100" s="32" t="s">
        <v>97</v>
      </c>
      <c r="L100" s="32" t="s">
        <v>98</v>
      </c>
      <c r="M100" s="32" t="s">
        <v>99</v>
      </c>
      <c r="N100" s="32" t="s">
        <v>100</v>
      </c>
    </row>
    <row r="101" spans="1:15" hidden="1" x14ac:dyDescent="0.2">
      <c r="B101" s="15" t="s">
        <v>77</v>
      </c>
      <c r="C101" s="20">
        <f>+C96-C98</f>
        <v>48374327.420000315</v>
      </c>
      <c r="D101" s="20">
        <f t="shared" ref="D101:O101" si="14">+D96-D98</f>
        <v>192156267.07999986</v>
      </c>
      <c r="E101" s="20">
        <f t="shared" si="14"/>
        <v>164890171.54000002</v>
      </c>
      <c r="F101" s="20">
        <f t="shared" si="14"/>
        <v>408766325.6200003</v>
      </c>
      <c r="G101" s="20">
        <f t="shared" si="14"/>
        <v>338129673.82000017</v>
      </c>
      <c r="H101" s="20">
        <f t="shared" si="14"/>
        <v>222636248.40999979</v>
      </c>
      <c r="I101" s="20">
        <f t="shared" si="14"/>
        <v>11239563.76000011</v>
      </c>
      <c r="J101" s="20">
        <f t="shared" si="14"/>
        <v>207206933.13999999</v>
      </c>
      <c r="K101" s="20"/>
      <c r="L101" s="20"/>
      <c r="M101" s="20"/>
      <c r="N101" s="20"/>
      <c r="O101" s="20">
        <f t="shared" si="14"/>
        <v>1593399510.7899961</v>
      </c>
    </row>
    <row r="102" spans="1:15" x14ac:dyDescent="0.2">
      <c r="B102" s="22" t="s">
        <v>89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15" x14ac:dyDescent="0.2">
      <c r="B103" s="22" t="s">
        <v>115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x14ac:dyDescent="0.2">
      <c r="B104" s="22" t="s">
        <v>91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 x14ac:dyDescent="0.2">
      <c r="B105" s="22" t="s">
        <v>92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ht="12" thickBot="1" x14ac:dyDescent="0.25">
      <c r="B106" s="67" t="s">
        <v>93</v>
      </c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22"/>
    </row>
    <row r="107" spans="1:15" ht="14.25" customHeight="1" thickBot="1" x14ac:dyDescent="0.25">
      <c r="B107" s="68" t="s">
        <v>125</v>
      </c>
      <c r="C107" s="72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9" spans="1:15" hidden="1" x14ac:dyDescent="0.2">
      <c r="A109" s="18">
        <v>7101</v>
      </c>
      <c r="B109" s="18" t="s">
        <v>78</v>
      </c>
      <c r="C109" s="19">
        <v>1771478380.8299999</v>
      </c>
      <c r="D109" s="19">
        <v>1801755092</v>
      </c>
      <c r="E109" s="19">
        <v>1968023112.78</v>
      </c>
      <c r="F109" s="19">
        <v>1760926939.03</v>
      </c>
      <c r="G109" s="19">
        <v>2266395701</v>
      </c>
      <c r="H109" s="19">
        <v>2000119373.6800001</v>
      </c>
      <c r="I109" s="19">
        <v>1973828087.48</v>
      </c>
      <c r="J109" s="19">
        <v>1807598041.03</v>
      </c>
      <c r="K109" s="19"/>
      <c r="L109" s="19"/>
      <c r="M109" s="19"/>
      <c r="N109" s="19"/>
      <c r="O109" s="19">
        <f t="shared" ref="O109:O129" si="15">SUM(C109:J109)</f>
        <v>15350124727.83</v>
      </c>
    </row>
    <row r="110" spans="1:15" hidden="1" x14ac:dyDescent="0.2">
      <c r="A110" s="18">
        <v>7190</v>
      </c>
      <c r="B110" s="18" t="s">
        <v>79</v>
      </c>
      <c r="C110" s="19">
        <v>-1771478380.8299999</v>
      </c>
      <c r="D110" s="19">
        <v>-1801755092</v>
      </c>
      <c r="E110" s="19">
        <v>-1968023112.78</v>
      </c>
      <c r="F110" s="19">
        <v>-1760926939.03</v>
      </c>
      <c r="G110" s="19">
        <v>-2266395701</v>
      </c>
      <c r="H110" s="19">
        <v>-2000119373.6800001</v>
      </c>
      <c r="I110" s="19">
        <v>-1973828087.48</v>
      </c>
      <c r="J110" s="19">
        <v>-1807598041.03</v>
      </c>
      <c r="K110" s="19"/>
      <c r="L110" s="19"/>
      <c r="M110" s="19"/>
      <c r="N110" s="19"/>
      <c r="O110" s="19">
        <f t="shared" si="15"/>
        <v>-15350124727.83</v>
      </c>
    </row>
    <row r="111" spans="1:15" hidden="1" x14ac:dyDescent="0.2">
      <c r="A111" s="18">
        <v>7205</v>
      </c>
      <c r="B111" s="18" t="s">
        <v>44</v>
      </c>
      <c r="C111" s="19">
        <v>159803362</v>
      </c>
      <c r="D111" s="19">
        <v>161469589.66</v>
      </c>
      <c r="E111" s="19">
        <v>182275860.25</v>
      </c>
      <c r="F111" s="19">
        <v>180656320.86000001</v>
      </c>
      <c r="G111" s="19">
        <v>180829491.41999999</v>
      </c>
      <c r="H111" s="19">
        <v>188515126.50999999</v>
      </c>
      <c r="I111" s="19">
        <v>183071242.38999999</v>
      </c>
      <c r="J111" s="19">
        <v>164571537.66</v>
      </c>
      <c r="K111" s="19"/>
      <c r="L111" s="19"/>
      <c r="M111" s="19"/>
      <c r="N111" s="19"/>
      <c r="O111" s="19">
        <f t="shared" si="15"/>
        <v>1401192530.75</v>
      </c>
    </row>
    <row r="112" spans="1:15" hidden="1" x14ac:dyDescent="0.2">
      <c r="A112" s="18">
        <v>7235</v>
      </c>
      <c r="B112" s="18" t="s">
        <v>50</v>
      </c>
      <c r="C112" s="19">
        <v>125481192.08</v>
      </c>
      <c r="D112" s="19">
        <v>123390437.22</v>
      </c>
      <c r="E112" s="19">
        <v>146408333.72</v>
      </c>
      <c r="F112" s="19">
        <v>151637284.02000001</v>
      </c>
      <c r="G112" s="19">
        <v>153872719.44999999</v>
      </c>
      <c r="H112" s="19">
        <v>135575387.43000001</v>
      </c>
      <c r="I112" s="19">
        <v>128038390.94</v>
      </c>
      <c r="J112" s="19">
        <v>108280263.45</v>
      </c>
      <c r="K112" s="19"/>
      <c r="L112" s="19"/>
      <c r="M112" s="19"/>
      <c r="N112" s="19"/>
      <c r="O112" s="19">
        <f t="shared" si="15"/>
        <v>1072684008.3100002</v>
      </c>
    </row>
    <row r="113" spans="1:15" hidden="1" x14ac:dyDescent="0.2">
      <c r="A113" s="18">
        <v>7290</v>
      </c>
      <c r="B113" s="18" t="s">
        <v>80</v>
      </c>
      <c r="C113" s="19">
        <v>-285284554.07999998</v>
      </c>
      <c r="D113" s="19">
        <v>-284860026.88</v>
      </c>
      <c r="E113" s="19">
        <v>-328684193.97000003</v>
      </c>
      <c r="F113" s="19">
        <v>-332293604.88</v>
      </c>
      <c r="G113" s="19">
        <v>-334702210.87</v>
      </c>
      <c r="H113" s="19">
        <v>-324090513.94</v>
      </c>
      <c r="I113" s="19">
        <v>-311109633.32999998</v>
      </c>
      <c r="J113" s="19">
        <v>-272851801.11000001</v>
      </c>
      <c r="K113" s="19"/>
      <c r="L113" s="19"/>
      <c r="M113" s="19"/>
      <c r="N113" s="19"/>
      <c r="O113" s="19">
        <f t="shared" si="15"/>
        <v>-2473876539.0599999</v>
      </c>
    </row>
    <row r="114" spans="1:15" hidden="1" x14ac:dyDescent="0.2">
      <c r="A114" s="18">
        <v>7305</v>
      </c>
      <c r="B114" s="18" t="s">
        <v>81</v>
      </c>
      <c r="C114" s="19">
        <v>133224040</v>
      </c>
      <c r="D114" s="19">
        <v>142071599</v>
      </c>
      <c r="E114" s="19">
        <v>169897621</v>
      </c>
      <c r="F114" s="19">
        <v>153012957</v>
      </c>
      <c r="G114" s="19">
        <v>151456714.5</v>
      </c>
      <c r="H114" s="19">
        <v>152541357</v>
      </c>
      <c r="I114" s="19">
        <v>157609781</v>
      </c>
      <c r="J114" s="19">
        <v>152599967</v>
      </c>
      <c r="K114" s="19"/>
      <c r="L114" s="19"/>
      <c r="M114" s="19"/>
      <c r="N114" s="19"/>
      <c r="O114" s="19">
        <f t="shared" si="15"/>
        <v>1212414036.5</v>
      </c>
    </row>
    <row r="115" spans="1:15" hidden="1" x14ac:dyDescent="0.2">
      <c r="A115" s="18">
        <v>7310</v>
      </c>
      <c r="B115" s="18" t="s">
        <v>45</v>
      </c>
      <c r="C115" s="19">
        <v>6089079</v>
      </c>
      <c r="D115" s="19">
        <v>6089079</v>
      </c>
      <c r="E115" s="19">
        <v>7515579</v>
      </c>
      <c r="F115" s="19">
        <v>13011613</v>
      </c>
      <c r="G115" s="19">
        <v>8609079</v>
      </c>
      <c r="H115" s="19">
        <v>8777079</v>
      </c>
      <c r="I115" s="19">
        <v>6181479</v>
      </c>
      <c r="J115" s="19">
        <v>7109079</v>
      </c>
      <c r="K115" s="19"/>
      <c r="L115" s="19"/>
      <c r="M115" s="19"/>
      <c r="N115" s="19"/>
      <c r="O115" s="19">
        <f t="shared" si="15"/>
        <v>63382066</v>
      </c>
    </row>
    <row r="116" spans="1:15" hidden="1" x14ac:dyDescent="0.2">
      <c r="A116" s="18">
        <v>7315</v>
      </c>
      <c r="B116" s="18" t="s">
        <v>46</v>
      </c>
      <c r="C116" s="19">
        <v>1208466</v>
      </c>
      <c r="D116" s="19">
        <v>1134173</v>
      </c>
      <c r="E116" s="19">
        <v>1274300</v>
      </c>
      <c r="F116" s="19">
        <v>1204329</v>
      </c>
      <c r="G116" s="19">
        <v>1070039</v>
      </c>
      <c r="H116" s="19">
        <v>1071060</v>
      </c>
      <c r="I116" s="19">
        <v>1066358</v>
      </c>
      <c r="J116" s="19">
        <v>1065095</v>
      </c>
      <c r="K116" s="19"/>
      <c r="L116" s="19"/>
      <c r="M116" s="19"/>
      <c r="N116" s="19"/>
      <c r="O116" s="19">
        <f t="shared" si="15"/>
        <v>9093820</v>
      </c>
    </row>
    <row r="117" spans="1:15" hidden="1" x14ac:dyDescent="0.2">
      <c r="A117" s="18">
        <v>7320</v>
      </c>
      <c r="B117" s="18" t="s">
        <v>47</v>
      </c>
      <c r="C117" s="19">
        <v>153930721</v>
      </c>
      <c r="D117" s="19">
        <v>155193062</v>
      </c>
      <c r="E117" s="19">
        <v>155197629</v>
      </c>
      <c r="F117" s="19">
        <v>155905329</v>
      </c>
      <c r="G117" s="19">
        <v>147519809</v>
      </c>
      <c r="H117" s="19">
        <v>149204420</v>
      </c>
      <c r="I117" s="19">
        <v>149695736</v>
      </c>
      <c r="J117" s="19">
        <v>148919935</v>
      </c>
      <c r="K117" s="19"/>
      <c r="L117" s="19"/>
      <c r="M117" s="19"/>
      <c r="N117" s="19"/>
      <c r="O117" s="19">
        <f t="shared" si="15"/>
        <v>1215566641</v>
      </c>
    </row>
    <row r="118" spans="1:15" hidden="1" x14ac:dyDescent="0.2">
      <c r="A118" s="18">
        <v>7330</v>
      </c>
      <c r="B118" s="18" t="s">
        <v>49</v>
      </c>
      <c r="C118" s="19">
        <v>11193456.33</v>
      </c>
      <c r="D118" s="19">
        <v>12168322.310000001</v>
      </c>
      <c r="E118" s="19">
        <v>11663014.140000001</v>
      </c>
      <c r="F118" s="19">
        <v>11696764.140000001</v>
      </c>
      <c r="G118" s="19">
        <v>12704547.52</v>
      </c>
      <c r="H118" s="19">
        <v>12732175.5</v>
      </c>
      <c r="I118" s="19">
        <v>12673204.52</v>
      </c>
      <c r="J118" s="19">
        <v>12979329.5</v>
      </c>
      <c r="K118" s="19"/>
      <c r="L118" s="19"/>
      <c r="M118" s="19"/>
      <c r="N118" s="19"/>
      <c r="O118" s="19">
        <f t="shared" si="15"/>
        <v>97810813.959999993</v>
      </c>
    </row>
    <row r="119" spans="1:15" hidden="1" x14ac:dyDescent="0.2">
      <c r="A119" s="18">
        <v>7335</v>
      </c>
      <c r="B119" s="18" t="s">
        <v>50</v>
      </c>
      <c r="C119" s="19">
        <v>84479460.219999999</v>
      </c>
      <c r="D119" s="19">
        <v>84891774.049999997</v>
      </c>
      <c r="E119" s="19">
        <v>106045052.76000001</v>
      </c>
      <c r="F119" s="19">
        <v>111459177.48</v>
      </c>
      <c r="G119" s="19">
        <v>100301466.78</v>
      </c>
      <c r="H119" s="19">
        <v>100769187.95</v>
      </c>
      <c r="I119" s="19">
        <v>96184858.609999999</v>
      </c>
      <c r="J119" s="19">
        <v>101518024.84</v>
      </c>
      <c r="K119" s="19"/>
      <c r="L119" s="19"/>
      <c r="M119" s="19"/>
      <c r="N119" s="19"/>
      <c r="O119" s="19">
        <f t="shared" si="15"/>
        <v>785649002.69000006</v>
      </c>
    </row>
    <row r="120" spans="1:15" hidden="1" x14ac:dyDescent="0.2">
      <c r="A120" s="18">
        <v>7341</v>
      </c>
      <c r="B120" s="18" t="s">
        <v>51</v>
      </c>
      <c r="C120" s="19">
        <v>171000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594000</v>
      </c>
      <c r="J120" s="19">
        <v>179000</v>
      </c>
      <c r="K120" s="19"/>
      <c r="L120" s="19"/>
      <c r="M120" s="19"/>
      <c r="N120" s="19"/>
      <c r="O120" s="19">
        <f t="shared" si="15"/>
        <v>944000</v>
      </c>
    </row>
    <row r="121" spans="1:15" hidden="1" x14ac:dyDescent="0.2">
      <c r="A121" s="18">
        <v>7345</v>
      </c>
      <c r="B121" s="18" t="s">
        <v>52</v>
      </c>
      <c r="C121" s="19">
        <v>121669941.63</v>
      </c>
      <c r="D121" s="19">
        <v>85003876.530000001</v>
      </c>
      <c r="E121" s="19">
        <v>75059311.430000007</v>
      </c>
      <c r="F121" s="19">
        <v>117589245.94</v>
      </c>
      <c r="G121" s="19">
        <v>118984390.01000001</v>
      </c>
      <c r="H121" s="19">
        <v>101874597.97</v>
      </c>
      <c r="I121" s="19">
        <v>148672549.75999999</v>
      </c>
      <c r="J121" s="19">
        <v>102559736.95</v>
      </c>
      <c r="K121" s="19"/>
      <c r="L121" s="19"/>
      <c r="M121" s="19"/>
      <c r="N121" s="19"/>
      <c r="O121" s="19">
        <f t="shared" si="15"/>
        <v>871413650.22000003</v>
      </c>
    </row>
    <row r="122" spans="1:15" hidden="1" x14ac:dyDescent="0.2">
      <c r="A122" s="18">
        <v>7350</v>
      </c>
      <c r="B122" s="18" t="s">
        <v>53</v>
      </c>
      <c r="C122" s="19">
        <v>9102065.4100000001</v>
      </c>
      <c r="D122" s="19">
        <v>13320493.52</v>
      </c>
      <c r="E122" s="19">
        <v>10070297.970000001</v>
      </c>
      <c r="F122" s="19">
        <v>6949658.7599999998</v>
      </c>
      <c r="G122" s="19">
        <v>23537818.789999999</v>
      </c>
      <c r="H122" s="19">
        <v>31933374.18</v>
      </c>
      <c r="I122" s="19">
        <v>4632679.09</v>
      </c>
      <c r="J122" s="19">
        <v>14923639.18</v>
      </c>
      <c r="K122" s="19"/>
      <c r="L122" s="19"/>
      <c r="M122" s="19"/>
      <c r="N122" s="19"/>
      <c r="O122" s="19">
        <f t="shared" si="15"/>
        <v>114470026.90000001</v>
      </c>
    </row>
    <row r="123" spans="1:15" hidden="1" x14ac:dyDescent="0.2">
      <c r="A123" s="18">
        <v>7355</v>
      </c>
      <c r="B123" s="18" t="s">
        <v>54</v>
      </c>
      <c r="C123" s="19">
        <v>4280717.83</v>
      </c>
      <c r="D123" s="19">
        <v>667210</v>
      </c>
      <c r="E123" s="19">
        <v>1508719</v>
      </c>
      <c r="F123" s="19">
        <v>3644895</v>
      </c>
      <c r="G123" s="19">
        <v>4772427.2</v>
      </c>
      <c r="H123" s="19">
        <v>576392</v>
      </c>
      <c r="I123" s="19">
        <v>978800</v>
      </c>
      <c r="J123" s="19">
        <v>980048</v>
      </c>
      <c r="K123" s="19"/>
      <c r="L123" s="19"/>
      <c r="M123" s="19"/>
      <c r="N123" s="19"/>
      <c r="O123" s="19">
        <f t="shared" si="15"/>
        <v>17409209.030000001</v>
      </c>
    </row>
    <row r="124" spans="1:15" hidden="1" x14ac:dyDescent="0.2">
      <c r="A124" s="18">
        <v>7360</v>
      </c>
      <c r="B124" s="18" t="s">
        <v>55</v>
      </c>
      <c r="C124" s="19">
        <v>32187701</v>
      </c>
      <c r="D124" s="19">
        <v>32171881.620000001</v>
      </c>
      <c r="E124" s="19">
        <v>33659463.729999997</v>
      </c>
      <c r="F124" s="19">
        <v>40645153.460000001</v>
      </c>
      <c r="G124" s="19">
        <v>51323152</v>
      </c>
      <c r="H124" s="19">
        <v>57238013</v>
      </c>
      <c r="I124" s="19">
        <v>57549252.079999998</v>
      </c>
      <c r="J124" s="19">
        <v>57686877.5</v>
      </c>
      <c r="K124" s="19"/>
      <c r="L124" s="19"/>
      <c r="M124" s="19"/>
      <c r="N124" s="19"/>
      <c r="O124" s="19">
        <f t="shared" si="15"/>
        <v>362461494.38999999</v>
      </c>
    </row>
    <row r="125" spans="1:15" hidden="1" x14ac:dyDescent="0.2">
      <c r="A125" s="18">
        <v>7365</v>
      </c>
      <c r="B125" s="18" t="s">
        <v>56</v>
      </c>
      <c r="C125" s="19">
        <v>31773275.789999999</v>
      </c>
      <c r="D125" s="19">
        <v>47835968.829999998</v>
      </c>
      <c r="E125" s="19">
        <v>-51816339.450000003</v>
      </c>
      <c r="F125" s="19">
        <v>3454409.08</v>
      </c>
      <c r="G125" s="19">
        <v>3779633.25</v>
      </c>
      <c r="H125" s="19">
        <v>3779633.23</v>
      </c>
      <c r="I125" s="19">
        <v>6854687.5199999996</v>
      </c>
      <c r="J125" s="19">
        <v>6546129.9900000002</v>
      </c>
      <c r="K125" s="19"/>
      <c r="L125" s="19"/>
      <c r="M125" s="19"/>
      <c r="N125" s="19"/>
      <c r="O125" s="19">
        <f t="shared" si="15"/>
        <v>52207398.240000002</v>
      </c>
    </row>
    <row r="126" spans="1:15" hidden="1" x14ac:dyDescent="0.2">
      <c r="A126" s="18">
        <v>7395</v>
      </c>
      <c r="B126" s="18" t="s">
        <v>57</v>
      </c>
      <c r="C126" s="19">
        <v>14677760.58</v>
      </c>
      <c r="D126" s="19">
        <v>21985583.75</v>
      </c>
      <c r="E126" s="19">
        <v>17771766.34</v>
      </c>
      <c r="F126" s="19">
        <v>15342761.210000001</v>
      </c>
      <c r="G126" s="19">
        <v>15309607.4</v>
      </c>
      <c r="H126" s="19">
        <v>18845991.719999999</v>
      </c>
      <c r="I126" s="19">
        <v>15814597.609999999</v>
      </c>
      <c r="J126" s="19">
        <v>13414329.02</v>
      </c>
      <c r="K126" s="19"/>
      <c r="L126" s="19"/>
      <c r="M126" s="19"/>
      <c r="N126" s="19"/>
      <c r="O126" s="19">
        <f t="shared" si="15"/>
        <v>133162397.63</v>
      </c>
    </row>
    <row r="127" spans="1:15" hidden="1" x14ac:dyDescent="0.2">
      <c r="A127" s="18">
        <v>7399</v>
      </c>
      <c r="B127" s="18" t="s">
        <v>82</v>
      </c>
      <c r="C127" s="19">
        <v>-603987684.78999996</v>
      </c>
      <c r="D127" s="19">
        <v>-602533023.61000001</v>
      </c>
      <c r="E127" s="19">
        <v>-537846414.91999996</v>
      </c>
      <c r="F127" s="19">
        <v>-633916293.07000005</v>
      </c>
      <c r="G127" s="19">
        <v>-639368684.45000005</v>
      </c>
      <c r="H127" s="19">
        <v>-639343281.54999995</v>
      </c>
      <c r="I127" s="19">
        <v>-658507983.19000006</v>
      </c>
      <c r="J127" s="19">
        <v>-620481190.98000002</v>
      </c>
      <c r="K127" s="19"/>
      <c r="L127" s="19"/>
      <c r="M127" s="19"/>
      <c r="N127" s="19"/>
      <c r="O127" s="19">
        <f t="shared" si="15"/>
        <v>-4935984556.5599995</v>
      </c>
    </row>
    <row r="128" spans="1:15" hidden="1" x14ac:dyDescent="0.2">
      <c r="A128" s="18">
        <v>7435</v>
      </c>
      <c r="B128" s="18" t="s">
        <v>83</v>
      </c>
      <c r="C128" s="19">
        <v>122974385</v>
      </c>
      <c r="D128" s="19">
        <v>99542260</v>
      </c>
      <c r="E128" s="19">
        <v>152043382</v>
      </c>
      <c r="F128" s="19">
        <v>104639505</v>
      </c>
      <c r="G128" s="19">
        <v>141856601</v>
      </c>
      <c r="H128" s="19">
        <v>108574551</v>
      </c>
      <c r="I128" s="19">
        <v>80102973</v>
      </c>
      <c r="J128" s="19">
        <v>65399288.200000003</v>
      </c>
      <c r="K128" s="19"/>
      <c r="L128" s="19"/>
      <c r="M128" s="19"/>
      <c r="N128" s="19"/>
      <c r="O128" s="19">
        <f t="shared" si="15"/>
        <v>875132945.20000005</v>
      </c>
    </row>
    <row r="129" spans="1:15" hidden="1" x14ac:dyDescent="0.2">
      <c r="A129" s="18">
        <v>7499</v>
      </c>
      <c r="B129" s="18" t="s">
        <v>84</v>
      </c>
      <c r="C129" s="19">
        <v>-122974385</v>
      </c>
      <c r="D129" s="19">
        <v>-99542260</v>
      </c>
      <c r="E129" s="19">
        <v>-152043382</v>
      </c>
      <c r="F129" s="19">
        <v>-104639505</v>
      </c>
      <c r="G129" s="19">
        <v>-141856601</v>
      </c>
      <c r="H129" s="19">
        <v>-108574551</v>
      </c>
      <c r="I129" s="19">
        <v>-80102973</v>
      </c>
      <c r="J129" s="19">
        <v>-65399288.200000003</v>
      </c>
      <c r="K129" s="19"/>
      <c r="L129" s="19"/>
      <c r="M129" s="19"/>
      <c r="N129" s="19"/>
      <c r="O129" s="19">
        <f t="shared" si="15"/>
        <v>-875132945.20000005</v>
      </c>
    </row>
    <row r="130" spans="1:15" hidden="1" x14ac:dyDescent="0.2">
      <c r="B130" s="15" t="s">
        <v>85</v>
      </c>
      <c r="C130" s="20">
        <f>SUM(C109:C129)</f>
        <v>0</v>
      </c>
      <c r="D130" s="20">
        <f t="shared" ref="D130:O130" si="16">SUM(D109:D129)</f>
        <v>0</v>
      </c>
      <c r="E130" s="20">
        <f t="shared" si="16"/>
        <v>0</v>
      </c>
      <c r="F130" s="20">
        <f t="shared" si="16"/>
        <v>0</v>
      </c>
      <c r="G130" s="20">
        <f t="shared" si="16"/>
        <v>0</v>
      </c>
      <c r="H130" s="20">
        <f t="shared" si="16"/>
        <v>0</v>
      </c>
      <c r="I130" s="20">
        <f t="shared" si="16"/>
        <v>0</v>
      </c>
      <c r="J130" s="20">
        <f t="shared" si="16"/>
        <v>0</v>
      </c>
      <c r="K130" s="20"/>
      <c r="L130" s="20"/>
      <c r="M130" s="20"/>
      <c r="N130" s="20"/>
      <c r="O130" s="20">
        <f t="shared" si="16"/>
        <v>9.5367431640625E-7</v>
      </c>
    </row>
    <row r="131" spans="1:15" hidden="1" x14ac:dyDescent="0.2"/>
    <row r="132" spans="1:15" hidden="1" x14ac:dyDescent="0.2"/>
  </sheetData>
  <mergeCells count="1">
    <mergeCell ref="C107:N107"/>
  </mergeCells>
  <printOptions horizontalCentered="1" verticalCentered="1"/>
  <pageMargins left="0.39370078740157483" right="0.39370078740157483" top="0.59055118110236227" bottom="0.78740157480314965" header="0" footer="0"/>
  <pageSetup paperSize="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6"/>
  <sheetViews>
    <sheetView tabSelected="1" workbookViewId="0">
      <selection activeCell="C6" sqref="C6"/>
    </sheetView>
  </sheetViews>
  <sheetFormatPr baseColWidth="10" defaultRowHeight="15" x14ac:dyDescent="0.25"/>
  <cols>
    <col min="1" max="1" width="23.85546875" style="60" customWidth="1"/>
    <col min="2" max="3" width="23.85546875" customWidth="1"/>
  </cols>
  <sheetData>
    <row r="3" spans="1:3" x14ac:dyDescent="0.25">
      <c r="A3" s="61" t="s">
        <v>102</v>
      </c>
    </row>
    <row r="4" spans="1:3" x14ac:dyDescent="0.25">
      <c r="A4" s="61" t="s">
        <v>103</v>
      </c>
    </row>
    <row r="5" spans="1:3" x14ac:dyDescent="0.25">
      <c r="A5" s="18" t="s">
        <v>124</v>
      </c>
    </row>
    <row r="6" spans="1:3" x14ac:dyDescent="0.25">
      <c r="A6" s="60">
        <v>1</v>
      </c>
      <c r="B6" t="s">
        <v>104</v>
      </c>
    </row>
    <row r="7" spans="1:3" x14ac:dyDescent="0.25">
      <c r="A7" s="60">
        <v>2</v>
      </c>
      <c r="B7" t="s">
        <v>105</v>
      </c>
    </row>
    <row r="8" spans="1:3" x14ac:dyDescent="0.25">
      <c r="A8" s="60">
        <v>3</v>
      </c>
      <c r="B8" t="s">
        <v>106</v>
      </c>
    </row>
    <row r="9" spans="1:3" x14ac:dyDescent="0.25">
      <c r="A9" s="60">
        <v>4</v>
      </c>
      <c r="B9" t="s">
        <v>107</v>
      </c>
    </row>
    <row r="10" spans="1:3" x14ac:dyDescent="0.25">
      <c r="A10" s="60">
        <v>5</v>
      </c>
      <c r="B10" t="s">
        <v>113</v>
      </c>
    </row>
    <row r="12" spans="1:3" x14ac:dyDescent="0.25">
      <c r="A12" s="62" t="s">
        <v>123</v>
      </c>
      <c r="B12" s="63"/>
      <c r="C12" s="64"/>
    </row>
    <row r="14" spans="1:3" x14ac:dyDescent="0.25">
      <c r="A14" s="60">
        <v>1</v>
      </c>
      <c r="B14" t="s">
        <v>108</v>
      </c>
    </row>
    <row r="15" spans="1:3" x14ac:dyDescent="0.25">
      <c r="A15" s="60">
        <v>2</v>
      </c>
      <c r="B15" t="s">
        <v>109</v>
      </c>
    </row>
    <row r="16" spans="1:3" x14ac:dyDescent="0.25">
      <c r="B16" t="s">
        <v>110</v>
      </c>
    </row>
    <row r="17" spans="1:2" x14ac:dyDescent="0.25">
      <c r="B17" t="s">
        <v>111</v>
      </c>
    </row>
    <row r="18" spans="1:2" x14ac:dyDescent="0.25">
      <c r="A18" s="60">
        <v>3</v>
      </c>
      <c r="B18" t="s">
        <v>112</v>
      </c>
    </row>
    <row r="19" spans="1:2" x14ac:dyDescent="0.25">
      <c r="B19" t="s">
        <v>117</v>
      </c>
    </row>
    <row r="20" spans="1:2" x14ac:dyDescent="0.25">
      <c r="A20" s="60">
        <v>4</v>
      </c>
      <c r="B20" t="s">
        <v>114</v>
      </c>
    </row>
    <row r="21" spans="1:2" x14ac:dyDescent="0.25">
      <c r="A21" s="60">
        <v>5</v>
      </c>
      <c r="B21" t="s">
        <v>118</v>
      </c>
    </row>
    <row r="22" spans="1:2" x14ac:dyDescent="0.25">
      <c r="A22" s="60">
        <v>6</v>
      </c>
      <c r="B22" t="s">
        <v>119</v>
      </c>
    </row>
    <row r="23" spans="1:2" x14ac:dyDescent="0.25">
      <c r="A23" s="60">
        <v>7</v>
      </c>
      <c r="B23" t="s">
        <v>120</v>
      </c>
    </row>
    <row r="24" spans="1:2" x14ac:dyDescent="0.25">
      <c r="A24" s="60">
        <v>8</v>
      </c>
      <c r="B24" t="s">
        <v>121</v>
      </c>
    </row>
    <row r="25" spans="1:2" x14ac:dyDescent="0.25">
      <c r="A25" s="60">
        <v>9</v>
      </c>
      <c r="B25" t="s">
        <v>116</v>
      </c>
    </row>
    <row r="26" spans="1:2" x14ac:dyDescent="0.25">
      <c r="A26" s="60">
        <v>10</v>
      </c>
      <c r="B26" t="s">
        <v>122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4"/>
  <sheetViews>
    <sheetView workbookViewId="0">
      <selection activeCell="K6" sqref="K6"/>
    </sheetView>
  </sheetViews>
  <sheetFormatPr baseColWidth="10" defaultRowHeight="15" x14ac:dyDescent="0.25"/>
  <cols>
    <col min="5" max="5" width="11.42578125" style="14"/>
  </cols>
  <sheetData>
    <row r="3" spans="3:6" x14ac:dyDescent="0.25">
      <c r="C3">
        <v>1</v>
      </c>
      <c r="D3">
        <v>50000</v>
      </c>
      <c r="E3" s="13">
        <v>1.3</v>
      </c>
      <c r="F3">
        <f>+D3*E3</f>
        <v>65000</v>
      </c>
    </row>
    <row r="4" spans="3:6" x14ac:dyDescent="0.25">
      <c r="C4">
        <v>2</v>
      </c>
      <c r="D4">
        <f>+F3</f>
        <v>65000</v>
      </c>
      <c r="E4" s="13">
        <v>1.3</v>
      </c>
      <c r="F4">
        <f t="shared" ref="F4:F14" si="0">+D4*E4</f>
        <v>84500</v>
      </c>
    </row>
    <row r="5" spans="3:6" x14ac:dyDescent="0.25">
      <c r="C5">
        <v>3</v>
      </c>
      <c r="D5">
        <f>+F4</f>
        <v>84500</v>
      </c>
      <c r="E5" s="13">
        <v>1.3</v>
      </c>
      <c r="F5">
        <f t="shared" si="0"/>
        <v>109850</v>
      </c>
    </row>
    <row r="6" spans="3:6" x14ac:dyDescent="0.25">
      <c r="C6">
        <v>4</v>
      </c>
      <c r="D6">
        <f t="shared" ref="D6:D14" si="1">+F5</f>
        <v>109850</v>
      </c>
      <c r="E6" s="13">
        <v>1.3</v>
      </c>
      <c r="F6">
        <f t="shared" si="0"/>
        <v>142805</v>
      </c>
    </row>
    <row r="7" spans="3:6" x14ac:dyDescent="0.25">
      <c r="C7">
        <v>5</v>
      </c>
      <c r="D7">
        <f t="shared" si="1"/>
        <v>142805</v>
      </c>
      <c r="E7" s="13">
        <v>1.3</v>
      </c>
      <c r="F7">
        <f t="shared" si="0"/>
        <v>185646.5</v>
      </c>
    </row>
    <row r="8" spans="3:6" x14ac:dyDescent="0.25">
      <c r="C8">
        <v>6</v>
      </c>
      <c r="D8">
        <f t="shared" si="1"/>
        <v>185646.5</v>
      </c>
      <c r="E8" s="13">
        <v>1.3</v>
      </c>
      <c r="F8">
        <f t="shared" si="0"/>
        <v>241340.45</v>
      </c>
    </row>
    <row r="9" spans="3:6" x14ac:dyDescent="0.25">
      <c r="C9">
        <v>7</v>
      </c>
      <c r="D9">
        <f t="shared" si="1"/>
        <v>241340.45</v>
      </c>
      <c r="E9" s="13">
        <v>1.3</v>
      </c>
      <c r="F9">
        <f t="shared" si="0"/>
        <v>313742.58500000002</v>
      </c>
    </row>
    <row r="10" spans="3:6" x14ac:dyDescent="0.25">
      <c r="C10">
        <v>8</v>
      </c>
      <c r="D10">
        <f t="shared" si="1"/>
        <v>313742.58500000002</v>
      </c>
      <c r="E10" s="13">
        <v>1.3</v>
      </c>
      <c r="F10">
        <f t="shared" si="0"/>
        <v>407865.36050000007</v>
      </c>
    </row>
    <row r="11" spans="3:6" x14ac:dyDescent="0.25">
      <c r="C11">
        <v>9</v>
      </c>
      <c r="D11">
        <f t="shared" si="1"/>
        <v>407865.36050000007</v>
      </c>
      <c r="E11" s="13">
        <v>1.3</v>
      </c>
      <c r="F11">
        <f t="shared" si="0"/>
        <v>530224.96865000005</v>
      </c>
    </row>
    <row r="12" spans="3:6" x14ac:dyDescent="0.25">
      <c r="C12">
        <v>10</v>
      </c>
      <c r="D12">
        <f t="shared" si="1"/>
        <v>530224.96865000005</v>
      </c>
      <c r="E12" s="13">
        <v>1.3</v>
      </c>
      <c r="F12">
        <f t="shared" si="0"/>
        <v>689292.45924500015</v>
      </c>
    </row>
    <row r="13" spans="3:6" x14ac:dyDescent="0.25">
      <c r="C13">
        <v>11</v>
      </c>
      <c r="D13">
        <f t="shared" si="1"/>
        <v>689292.45924500015</v>
      </c>
      <c r="E13" s="13">
        <v>1.3</v>
      </c>
      <c r="F13">
        <f t="shared" si="0"/>
        <v>896080.19701850018</v>
      </c>
    </row>
    <row r="14" spans="3:6" x14ac:dyDescent="0.25">
      <c r="C14">
        <v>12</v>
      </c>
      <c r="D14">
        <f t="shared" si="1"/>
        <v>896080.19701850018</v>
      </c>
      <c r="E14" s="13">
        <v>1.3</v>
      </c>
      <c r="F14">
        <f t="shared" si="0"/>
        <v>1164904.2561240504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Hoja1</vt:lpstr>
      <vt:lpstr>Er Mes a Mes</vt:lpstr>
      <vt:lpstr>BASE </vt:lpstr>
      <vt:lpstr>PRESUPUESTO (2)</vt:lpstr>
      <vt:lpstr>PRESUPUESTO TALLER</vt:lpstr>
      <vt:lpstr>PREGUNTAS</vt:lpstr>
      <vt:lpstr>Hoja3</vt:lpstr>
      <vt:lpstr>Hoja4</vt:lpstr>
      <vt:lpstr>'PRESUPUESTO TALLER'!Títulos_a_imprimir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auditor65</dc:creator>
  <cp:lastModifiedBy>auditor65</cp:lastModifiedBy>
  <cp:lastPrinted>2014-10-10T22:16:08Z</cp:lastPrinted>
  <dcterms:created xsi:type="dcterms:W3CDTF">2014-09-05T16:57:38Z</dcterms:created>
  <dcterms:modified xsi:type="dcterms:W3CDTF">2014-10-11T01:57:31Z</dcterms:modified>
</cp:coreProperties>
</file>